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بدأ هنا" sheetId="1" state="visible" r:id="rId3"/>
    <sheet name="Start here" sheetId="2" state="visible" r:id="rId4"/>
    <sheet name="البيانات Inputs" sheetId="3" state="visible" r:id="rId5"/>
    <sheet name="التقرير" sheetId="4" state="visible" r:id="rId6"/>
    <sheet name="Report" sheetId="5" state="visible" r:id="rId7"/>
    <sheet name="مثال وهمي SAMPLE" sheetId="6" state="visible" r:id="rId8"/>
    <sheet name="القوائم List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<sst xmlns="http://schemas.openxmlformats.org/spreadsheetml/2006/main" count="257" uniqueCount="174">
  <si>
    <t xml:space="preserve">قالب مجاني: الموازنة مقابل الفعلي لمشروع واحد ممول من جهة مانحة</t>
  </si>
  <si>
    <t xml:space="preserve">إعداد: د. أحمد الحاج، طبيب يعمل مديرًا للمالية والموارد البشرية في العمل غير الربحي.</t>
  </si>
  <si>
    <t xml:space="preserve">أُعدّ هذا القالب بمساعدة الذكاء الاصطناعي وراجعه إنسان. [AHMED: confirm you reviewed this workbook before release]</t>
  </si>
  <si>
    <t xml:space="preserve">الخطوات</t>
  </si>
  <si>
    <t xml:space="preserve">1. افتح ورقة «البيانات Inputs» واملأ بيانات المشروع في الأعلى.</t>
  </si>
  <si>
    <t xml:space="preserve">2. انسخ بنود الموازنة من الموازنة المعتمدة في الاتفاقية، بندًا بندًا، مع الرمز والفئة.</t>
  </si>
  <si>
    <t xml:space="preserve">3. راجع خانة الفحص الأولى: يجب أن يساوي إجمالي البنود إجمالي المنحة.</t>
  </si>
  <si>
    <t xml:space="preserve">4. كل شهر: أدخل المصروف الفعلي لكل بند في عمود الشهر، ثم حدّث «رقم شهر التقرير».</t>
  </si>
  <si>
    <t xml:space="preserve">5. اقرأ ورقة «التقرير» بالعربية أو «Report» بالإنجليزية. لا تكتب فيهما؛ فهما تتحدثان تلقائيًا.</t>
  </si>
  <si>
    <t xml:space="preserve">دليل الألوان</t>
  </si>
  <si>
    <t xml:space="preserve">خلية صفراء بخط أزرق: أنت تدخل فيها.</t>
  </si>
  <si>
    <t xml:space="preserve">خلية بيضاء أو رمادية فاتحة بخط أسود: معادلة، لا تعدّلها.</t>
  </si>
  <si>
    <t xml:space="preserve">عمود شهر مظلل بالرمادي: يقع خارج مدة المشروع.</t>
  </si>
  <si>
    <t xml:space="preserve">تنبيهات</t>
  </si>
  <si>
    <t xml:space="preserve">الورقة ذات التبويب الأحمر «مثال وهمي SAMPLE» بيانات مختلقة للتوضيح فقط. يمكن حذفها دون التأثير في بقية الملف.</t>
  </si>
  <si>
    <t xml:space="preserve">هذا القالب أداة متابعة، وليس سجلًا محاسبيًا ولا تقريرًا ماليًا رسميًا. اتبع نموذج الجهة المانحة وشروط الاتفاقية عند تعارضهما معه.</t>
  </si>
  <si>
    <t xml:space="preserve">لا يضمن القالب أي نتيجة تدقيق أو قبول لدى أي جهة مانحة. أدخل الأرقام بعملة المشروع وبسعر الصرف الذي تحدده الاتفاقية.</t>
  </si>
  <si>
    <t xml:space="preserve">Free template: budget versus actuals for one donor-funded project</t>
  </si>
  <si>
    <t xml:space="preserve">By Dr. Ahmed Alhaj, a medical doctor who works as an NGO finance and HR manager.</t>
  </si>
  <si>
    <t xml:space="preserve">Prepared with AI assistance and reviewed by a human. [AHMED: confirm you reviewed this workbook before release]</t>
  </si>
  <si>
    <t xml:space="preserve">Steps</t>
  </si>
  <si>
    <t xml:space="preserve">1. Open the sheet 'البيانات Inputs' and fill in the project details at the top.</t>
  </si>
  <si>
    <t xml:space="preserve">2. Copy the budget lines from the approved budget in the agreement, one by one, with code and category.</t>
  </si>
  <si>
    <t xml:space="preserve">3. Read the first check cell: budget lines should add up to the grant total.</t>
  </si>
  <si>
    <t xml:space="preserve">4. Each month: type actual spending per line in that month's column, then update the reporting month number.</t>
  </si>
  <si>
    <t xml:space="preserve">5. Read 'Report' in English or 'التقرير' in Arabic. Do not type there; they update themselves.</t>
  </si>
  <si>
    <t xml:space="preserve">Colour key</t>
  </si>
  <si>
    <t xml:space="preserve">Yellow cell with blue text: you type here.</t>
  </si>
  <si>
    <t xml:space="preserve">White or pale cell with black text: a formula, leave it alone.</t>
  </si>
  <si>
    <t xml:space="preserve">Month column shaded grey: outside the project period.</t>
  </si>
  <si>
    <t xml:space="preserve">Notes</t>
  </si>
  <si>
    <t xml:space="preserve">The red-tabbed sheet 'مثال وهمي SAMPLE' holds invented data for illustration only. You can delete it without affecting the rest of the file.</t>
  </si>
  <si>
    <t xml:space="preserve">This is a tracking tool, not an accounting record or a formal financial report. Where it differs from the donor's format or agreement, follow those.</t>
  </si>
  <si>
    <t xml:space="preserve">It does not promise any audit result or donor acceptance. Enter figures in project currency at the exchange rate the agreement sets.</t>
  </si>
  <si>
    <t xml:space="preserve">الموازنة والمصروف الفعلي لمشروع واحد  |  Budget and actuals for one project</t>
  </si>
  <si>
    <t xml:space="preserve">أدخل في الخلايا الصفراء فقط. الخلايا الأخرى معادلات.  |  Type in the yellow cells only. All other cells are formulas.</t>
  </si>
  <si>
    <t xml:space="preserve">اسم المشروع</t>
  </si>
  <si>
    <t xml:space="preserve">Project name</t>
  </si>
  <si>
    <t xml:space="preserve">الجهة المانحة</t>
  </si>
  <si>
    <t xml:space="preserve">Donor</t>
  </si>
  <si>
    <t xml:space="preserve">عملة المشروع</t>
  </si>
  <si>
    <t xml:space="preserve">Project currency</t>
  </si>
  <si>
    <t xml:space="preserve">تاريخ بدء المشروع (أول يوم في الشهر)</t>
  </si>
  <si>
    <t xml:space="preserve">Project start date (first of month)</t>
  </si>
  <si>
    <t xml:space="preserve">مدة المشروع بالأشهر (1 إلى 24)</t>
  </si>
  <si>
    <t xml:space="preserve">Project length in months (1 to 24)</t>
  </si>
  <si>
    <t xml:space="preserve">رقم شهر التقرير (1 إلى 24)</t>
  </si>
  <si>
    <t xml:space="preserve">Reporting month number (1 to 24)</t>
  </si>
  <si>
    <t xml:space="preserve">هامش المراجعة (اختيارك، لا قاعدة مانحين)</t>
  </si>
  <si>
    <t xml:space="preserve">Review margin (your choice, no donor rule)</t>
  </si>
  <si>
    <t xml:space="preserve">إجمالي المنحة حسب الاتفاقية</t>
  </si>
  <si>
    <t xml:space="preserve">Total grant per the agreement</t>
  </si>
  <si>
    <t xml:space="preserve">فحص: إجمالي البنود ناقص إجمالي المنحة (يجب أن يكون صفرًا)</t>
  </si>
  <si>
    <t xml:space="preserve">Check: budget lines minus grant total (should be zero)</t>
  </si>
  <si>
    <t xml:space="preserve">فحص: مبالغ مدخلة بعد شهر التقرير (لا تدخل في الحساب)</t>
  </si>
  <si>
    <t xml:space="preserve">Check: amounts typed after the reporting month (left out of totals)</t>
  </si>
  <si>
    <t xml:space="preserve">الرمز</t>
  </si>
  <si>
    <t xml:space="preserve">الفئة</t>
  </si>
  <si>
    <t xml:space="preserve">البند بالعربية</t>
  </si>
  <si>
    <t xml:space="preserve">البند بالإنجليزية</t>
  </si>
  <si>
    <t xml:space="preserve">الموازنة</t>
  </si>
  <si>
    <t xml:space="preserve">الفعلي حتى شهر التقرير</t>
  </si>
  <si>
    <t xml:space="preserve">الفرق (المتبقي)</t>
  </si>
  <si>
    <t xml:space="preserve">نسبة الصرف</t>
  </si>
  <si>
    <t xml:space="preserve">Code</t>
  </si>
  <si>
    <t xml:space="preserve">Cat.</t>
  </si>
  <si>
    <t xml:space="preserve">Line (Arabic)</t>
  </si>
  <si>
    <t xml:space="preserve">Line (English)</t>
  </si>
  <si>
    <t xml:space="preserve">Budget</t>
  </si>
  <si>
    <t xml:space="preserve">Actual to date</t>
  </si>
  <si>
    <t xml:space="preserve">Variance (left)</t>
  </si>
  <si>
    <t xml:space="preserve">% spent</t>
  </si>
  <si>
    <t xml:space="preserve">الإجمالي</t>
  </si>
  <si>
    <t xml:space="preserve">Total</t>
  </si>
  <si>
    <t xml:space="preserve">تقرير الموازنة مقابل الفعلي</t>
  </si>
  <si>
    <t xml:space="preserve">المشروع</t>
  </si>
  <si>
    <t xml:space="preserve">العملة</t>
  </si>
  <si>
    <t xml:space="preserve">شهر التقرير</t>
  </si>
  <si>
    <t xml:space="preserve">نسبة المدة المنقضية</t>
  </si>
  <si>
    <t xml:space="preserve">الملخص حسب الفئة</t>
  </si>
  <si>
    <t xml:space="preserve">هذا الشهر</t>
  </si>
  <si>
    <t xml:space="preserve">الفعلي حتى الآن</t>
  </si>
  <si>
    <t xml:space="preserve">الحالة</t>
  </si>
  <si>
    <t xml:space="preserve">-</t>
  </si>
  <si>
    <t xml:space="preserve">بلا فئة</t>
  </si>
  <si>
    <t xml:space="preserve">التفصيل حسب البند</t>
  </si>
  <si>
    <t xml:space="preserve">البند</t>
  </si>
  <si>
    <t xml:space="preserve">الحالة مؤشر للمراجعة فقط، وتفترض صرفًا متساويًا على مدة المشروع، وليست حكمًا ماليًا.</t>
  </si>
  <si>
    <t xml:space="preserve">الصرف الشهري</t>
  </si>
  <si>
    <t xml:space="preserve">الشهر</t>
  </si>
  <si>
    <t xml:space="preserve">التاريخ</t>
  </si>
  <si>
    <t xml:space="preserve">المصروف</t>
  </si>
  <si>
    <t xml:space="preserve">التراكمي</t>
  </si>
  <si>
    <t xml:space="preserve">التراكمي من الموازنة</t>
  </si>
  <si>
    <t xml:space="preserve">Budget versus actuals report</t>
  </si>
  <si>
    <t xml:space="preserve">Project</t>
  </si>
  <si>
    <t xml:space="preserve">Currency</t>
  </si>
  <si>
    <t xml:space="preserve">Reporting month</t>
  </si>
  <si>
    <t xml:space="preserve">Time elapsed</t>
  </si>
  <si>
    <t xml:space="preserve">Summary by category</t>
  </si>
  <si>
    <t xml:space="preserve">Category</t>
  </si>
  <si>
    <t xml:space="preserve">This month</t>
  </si>
  <si>
    <t xml:space="preserve">Status</t>
  </si>
  <si>
    <t xml:space="preserve">No category</t>
  </si>
  <si>
    <t xml:space="preserve">Detail by budget line</t>
  </si>
  <si>
    <t xml:space="preserve">Budget line</t>
  </si>
  <si>
    <t xml:space="preserve">Status is a prompt for review only. It assumes even spending across the project and is not a financial judgement.</t>
  </si>
  <si>
    <t xml:space="preserve">Monthly spending</t>
  </si>
  <si>
    <t xml:space="preserve">Month</t>
  </si>
  <si>
    <t xml:space="preserve">Date</t>
  </si>
  <si>
    <t xml:space="preserve">Spent</t>
  </si>
  <si>
    <t xml:space="preserve">Cumulative</t>
  </si>
  <si>
    <t xml:space="preserve">Cumulative of budget</t>
  </si>
  <si>
    <t xml:space="preserve">بيانات وهمية للتوضيح فقط: كل الأسماء والأرقام مختلقة ولا تمثل أي منظمة أو جهة مانحة أو مشروع حقيقي.  |  INVENTED DATA, for illustration only: every name and number is made up.</t>
  </si>
  <si>
    <t xml:space="preserve">مشروع افتراضي للتوضيح / Invented demo project</t>
  </si>
  <si>
    <t xml:space="preserve">جهة مانحة وهمية / Invented donor</t>
  </si>
  <si>
    <t xml:space="preserve">USD</t>
  </si>
  <si>
    <t xml:space="preserve">1.1</t>
  </si>
  <si>
    <t xml:space="preserve">A</t>
  </si>
  <si>
    <t xml:space="preserve">منسق المشروع</t>
  </si>
  <si>
    <t xml:space="preserve">Project coordinator</t>
  </si>
  <si>
    <t xml:space="preserve">1.2</t>
  </si>
  <si>
    <t xml:space="preserve">مسؤول ميداني</t>
  </si>
  <si>
    <t xml:space="preserve">Field officer</t>
  </si>
  <si>
    <t xml:space="preserve">2.1</t>
  </si>
  <si>
    <t xml:space="preserve">B</t>
  </si>
  <si>
    <t xml:space="preserve">جلسات توعية مجتمعية</t>
  </si>
  <si>
    <t xml:space="preserve">Community awareness sessions</t>
  </si>
  <si>
    <t xml:space="preserve">2.2</t>
  </si>
  <si>
    <t xml:space="preserve">مواد تدريبية</t>
  </si>
  <si>
    <t xml:space="preserve">Training materials</t>
  </si>
  <si>
    <t xml:space="preserve">3.1</t>
  </si>
  <si>
    <t xml:space="preserve">C</t>
  </si>
  <si>
    <t xml:space="preserve">تنقل الفريق</t>
  </si>
  <si>
    <t xml:space="preserve">Staff transport</t>
  </si>
  <si>
    <t xml:space="preserve">4.1</t>
  </si>
  <si>
    <t xml:space="preserve">D</t>
  </si>
  <si>
    <t xml:space="preserve">حاسوب محمول</t>
  </si>
  <si>
    <t xml:space="preserve">Laptop</t>
  </si>
  <si>
    <t xml:space="preserve">5.1</t>
  </si>
  <si>
    <t xml:space="preserve">E</t>
  </si>
  <si>
    <t xml:space="preserve">إيجار حصة المكتب</t>
  </si>
  <si>
    <t xml:space="preserve">Office rent share</t>
  </si>
  <si>
    <t xml:space="preserve">5.2</t>
  </si>
  <si>
    <t xml:space="preserve">اتصالات وإنترنت</t>
  </si>
  <si>
    <t xml:space="preserve">Communications and internet</t>
  </si>
  <si>
    <t xml:space="preserve">6.1</t>
  </si>
  <si>
    <t xml:space="preserve">F</t>
  </si>
  <si>
    <t xml:space="preserve">التدقيق الخارجي</t>
  </si>
  <si>
    <t xml:space="preserve">External audit</t>
  </si>
  <si>
    <t xml:space="preserve">7.1</t>
  </si>
  <si>
    <t xml:space="preserve">G</t>
  </si>
  <si>
    <t xml:space="preserve">تكاليف الدعم غير المباشرة</t>
  </si>
  <si>
    <t xml:space="preserve">Indirect support costs</t>
  </si>
  <si>
    <t xml:space="preserve">فئات البنود: يمكنك تعديل الأسماء  |  Budget categories: you may rename them</t>
  </si>
  <si>
    <t xml:space="preserve">الرمز Code</t>
  </si>
  <si>
    <t xml:space="preserve">الفئة بالعربية</t>
  </si>
  <si>
    <t xml:space="preserve">Category in English</t>
  </si>
  <si>
    <t xml:space="preserve">الرواتب والأجور</t>
  </si>
  <si>
    <t xml:space="preserve">Staff salaries and wages</t>
  </si>
  <si>
    <t xml:space="preserve">أنشطة البرنامج</t>
  </si>
  <si>
    <t xml:space="preserve">Programme activities</t>
  </si>
  <si>
    <t xml:space="preserve">السفر والتنقل</t>
  </si>
  <si>
    <t xml:space="preserve">Travel and transport</t>
  </si>
  <si>
    <t xml:space="preserve">المعدات والمستلزمات</t>
  </si>
  <si>
    <t xml:space="preserve">Equipment and supplies</t>
  </si>
  <si>
    <t xml:space="preserve">تكاليف تشغيل المكتب</t>
  </si>
  <si>
    <t xml:space="preserve">Office running costs</t>
  </si>
  <si>
    <t xml:space="preserve">المتابعة والتدقيق والمالية</t>
  </si>
  <si>
    <t xml:space="preserve">Monitoring, audit and finance</t>
  </si>
  <si>
    <t xml:space="preserve">التكاليف غير المباشرة</t>
  </si>
  <si>
    <t xml:space="preserve">H</t>
  </si>
  <si>
    <t xml:space="preserve">أخرى</t>
  </si>
  <si>
    <t xml:space="preserve">Other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</si>
</sst>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yyyy\-mm\-dd"/>
    <numFmt numFmtId="166" formatCode="0"/>
    <numFmt numFmtId="167" formatCode="0%"/>
    <numFmt numFmtId="168" formatCode="#,##0;\(#,##0\);\-"/>
    <numFmt numFmtId="169" formatCode="#,##0;\(#,##0\);0"/>
    <numFmt numFmtId="170" formatCode="mmm\ yyyy"/>
    <numFmt numFmtId="171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44444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2"/>
      <color rgb="FF1F3A5F"/>
      <name val="Arial"/>
      <family val="0"/>
      <charset val="1"/>
    </font>
    <font>
      <b val="true"/>
      <sz val="10"/>
      <color rgb="FF1F3A5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A5F"/>
        <bgColor rgb="FF333399"/>
      </patternFill>
    </fill>
    <fill>
      <patternFill patternType="solid">
        <fgColor rgb="FFFFF9DB"/>
        <bgColor rgb="FFFFFFFF"/>
      </patternFill>
    </fill>
    <fill>
      <patternFill patternType="solid">
        <fgColor rgb="FFE8EEF5"/>
        <bgColor rgb="FFFFF9DB"/>
      </patternFill>
    </fill>
    <fill>
      <patternFill patternType="solid">
        <fgColor rgb="FFC00000"/>
        <bgColor rgb="FF8000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 readingOrder="2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 readingOrder="2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true" indent="0" shrinkToFit="false" readingOrder="2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 readingOrder="2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center" textRotation="0" wrapText="true" indent="0" shrinkToFit="false" readingOrder="2"/>
      <protection locked="true" hidden="false"/>
    </xf>
    <xf numFmtId="164" fontId="5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5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false" indent="0" shrinkToFit="false" readingOrder="2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false" indent="0" shrinkToFit="false" readingOrder="2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2" xfId="0" applyFont="true" applyBorder="true" applyAlignment="true" applyProtection="false">
      <alignment horizontal="general" vertical="center" textRotation="0" wrapText="false" indent="0" shrinkToFit="false" readingOrder="2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 readingOrder="2"/>
      <protection locked="true" hidden="false"/>
    </xf>
    <xf numFmtId="171" fontId="5" fillId="0" borderId="1" xfId="0" applyFont="true" applyBorder="true" applyAlignment="true" applyProtection="false">
      <alignment horizontal="right" vertical="center" textRotation="0" wrapText="false" indent="0" shrinkToFit="false" readingOrder="2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false" indent="0" shrinkToFit="false" readingOrder="2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 readingOrder="2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 readingOrder="2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 readingOrder="2"/>
      <protection locked="true" hidden="false"/>
    </xf>
    <xf numFmtId="170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center" textRotation="0" wrapText="true" indent="0" shrinkToFit="false" readingOrder="2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D9D9D9"/>
        </patternFill>
      </fill>
    </dxf>
    <dxf>
      <font>
        <name val="Arial"/>
        <charset val="1"/>
        <family val="0"/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9DB"/>
      <rgbColor rgb="FFE8EE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5"/>
  </cols>
  <sheetData>
    <row r="1" customFormat="false" ht="19.5" hidden="false" customHeight="true" outlineLevel="0" collapsed="false">
      <c r="A1" s="1" t="s">
        <v>0</v>
      </c>
    </row>
    <row r="2" customFormat="false" ht="19.5" hidden="false" customHeight="true" outlineLevel="0" collapsed="false">
      <c r="A2" s="2" t="s">
        <v>1</v>
      </c>
    </row>
    <row r="3" customFormat="false" ht="30" hidden="false" customHeight="true" outlineLevel="0" collapsed="false">
      <c r="A3" s="2" t="s">
        <v>2</v>
      </c>
    </row>
    <row r="4" customFormat="false" ht="19.5" hidden="false" customHeight="true" outlineLevel="0" collapsed="false">
      <c r="A4" s="3" t="s">
        <v>3</v>
      </c>
    </row>
    <row r="5" customFormat="false" ht="19.5" hidden="false" customHeight="true" outlineLevel="0" collapsed="false">
      <c r="A5" s="2" t="s">
        <v>4</v>
      </c>
    </row>
    <row r="6" customFormat="false" ht="19.5" hidden="false" customHeight="true" outlineLevel="0" collapsed="false">
      <c r="A6" s="2" t="s">
        <v>5</v>
      </c>
    </row>
    <row r="7" customFormat="false" ht="19.5" hidden="false" customHeight="true" outlineLevel="0" collapsed="false">
      <c r="A7" s="2" t="s">
        <v>6</v>
      </c>
    </row>
    <row r="8" customFormat="false" ht="19.5" hidden="false" customHeight="true" outlineLevel="0" collapsed="false">
      <c r="A8" s="2" t="s">
        <v>7</v>
      </c>
    </row>
    <row r="9" customFormat="false" ht="19.5" hidden="false" customHeight="true" outlineLevel="0" collapsed="false">
      <c r="A9" s="2" t="s">
        <v>8</v>
      </c>
    </row>
    <row r="10" customFormat="false" ht="19.5" hidden="false" customHeight="true" outlineLevel="0" collapsed="false">
      <c r="A10" s="3" t="s">
        <v>9</v>
      </c>
    </row>
    <row r="11" customFormat="false" ht="19.5" hidden="false" customHeight="true" outlineLevel="0" collapsed="false">
      <c r="A11" s="4" t="s">
        <v>10</v>
      </c>
    </row>
    <row r="12" customFormat="false" ht="19.5" hidden="false" customHeight="true" outlineLevel="0" collapsed="false">
      <c r="A12" s="2" t="s">
        <v>11</v>
      </c>
    </row>
    <row r="13" customFormat="false" ht="19.5" hidden="false" customHeight="true" outlineLevel="0" collapsed="false">
      <c r="A13" s="2" t="s">
        <v>12</v>
      </c>
    </row>
    <row r="14" customFormat="false" ht="19.5" hidden="false" customHeight="true" outlineLevel="0" collapsed="false">
      <c r="A14" s="3" t="s">
        <v>13</v>
      </c>
    </row>
    <row r="15" customFormat="false" ht="30" hidden="false" customHeight="true" outlineLevel="0" collapsed="false">
      <c r="A15" s="2" t="s">
        <v>14</v>
      </c>
    </row>
    <row r="16" customFormat="false" ht="30" hidden="false" customHeight="true" outlineLevel="0" collapsed="false">
      <c r="A16" s="2" t="s">
        <v>15</v>
      </c>
    </row>
    <row r="17" customFormat="false" ht="30" hidden="false" customHeight="true" outlineLevel="0" collapsed="false">
      <c r="A17" s="2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5"/>
  </cols>
  <sheetData>
    <row r="1" customFormat="false" ht="19.5" hidden="false" customHeight="true" outlineLevel="0" collapsed="false">
      <c r="A1" s="5" t="s">
        <v>17</v>
      </c>
    </row>
    <row r="2" customFormat="false" ht="19.5" hidden="false" customHeight="true" outlineLevel="0" collapsed="false">
      <c r="A2" s="6" t="s">
        <v>18</v>
      </c>
    </row>
    <row r="3" customFormat="false" ht="30" hidden="false" customHeight="true" outlineLevel="0" collapsed="false">
      <c r="A3" s="6" t="s">
        <v>19</v>
      </c>
    </row>
    <row r="4" customFormat="false" ht="19.5" hidden="false" customHeight="true" outlineLevel="0" collapsed="false">
      <c r="A4" s="7" t="s">
        <v>20</v>
      </c>
    </row>
    <row r="5" customFormat="false" ht="19.5" hidden="false" customHeight="true" outlineLevel="0" collapsed="false">
      <c r="A5" s="6" t="s">
        <v>21</v>
      </c>
    </row>
    <row r="6" customFormat="false" ht="30" hidden="false" customHeight="true" outlineLevel="0" collapsed="false">
      <c r="A6" s="6" t="s">
        <v>22</v>
      </c>
    </row>
    <row r="7" customFormat="false" ht="19.5" hidden="false" customHeight="true" outlineLevel="0" collapsed="false">
      <c r="A7" s="6" t="s">
        <v>23</v>
      </c>
    </row>
    <row r="8" customFormat="false" ht="30" hidden="false" customHeight="true" outlineLevel="0" collapsed="false">
      <c r="A8" s="6" t="s">
        <v>24</v>
      </c>
    </row>
    <row r="9" customFormat="false" ht="19.5" hidden="false" customHeight="true" outlineLevel="0" collapsed="false">
      <c r="A9" s="6" t="s">
        <v>25</v>
      </c>
    </row>
    <row r="10" customFormat="false" ht="19.5" hidden="false" customHeight="true" outlineLevel="0" collapsed="false">
      <c r="A10" s="7" t="s">
        <v>26</v>
      </c>
    </row>
    <row r="11" customFormat="false" ht="19.5" hidden="false" customHeight="true" outlineLevel="0" collapsed="false">
      <c r="A11" s="8" t="s">
        <v>27</v>
      </c>
    </row>
    <row r="12" customFormat="false" ht="19.5" hidden="false" customHeight="true" outlineLevel="0" collapsed="false">
      <c r="A12" s="6" t="s">
        <v>28</v>
      </c>
    </row>
    <row r="13" customFormat="false" ht="19.5" hidden="false" customHeight="true" outlineLevel="0" collapsed="false">
      <c r="A13" s="6" t="s">
        <v>29</v>
      </c>
    </row>
    <row r="14" customFormat="false" ht="19.5" hidden="false" customHeight="true" outlineLevel="0" collapsed="false">
      <c r="A14" s="7" t="s">
        <v>30</v>
      </c>
    </row>
    <row r="15" customFormat="false" ht="30" hidden="false" customHeight="true" outlineLevel="0" collapsed="false">
      <c r="A15" s="6" t="s">
        <v>31</v>
      </c>
    </row>
    <row r="16" customFormat="false" ht="30" hidden="false" customHeight="true" outlineLevel="0" collapsed="false">
      <c r="A16" s="6" t="s">
        <v>32</v>
      </c>
    </row>
    <row r="17" customFormat="false" ht="30" hidden="false" customHeight="true" outlineLevel="0" collapsed="false">
      <c r="A17" s="6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F57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5" ySplit="16" topLeftCell="F17" activePane="bottomRight" state="frozen"/>
      <selection pane="topLeft" activeCell="A1" activeCellId="0" sqref="A1"/>
      <selection pane="topRight" activeCell="F1" activeCellId="0" sqref="F1"/>
      <selection pane="bottomLeft" activeCell="A17" activeCellId="0" sqref="A1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7"/>
    <col collapsed="false" customWidth="true" hidden="false" outlineLevel="0" max="4" min="3" style="0" width="42"/>
    <col collapsed="false" customWidth="true" hidden="false" outlineLevel="0" max="5" min="5" style="0" width="13"/>
    <col collapsed="false" customWidth="true" hidden="false" outlineLevel="0" max="29" min="6" style="0" width="10"/>
    <col collapsed="false" customWidth="true" hidden="false" outlineLevel="0" max="31" min="30" style="0" width="14"/>
    <col collapsed="false" customWidth="true" hidden="false" outlineLevel="0" max="32" min="32" style="0" width="10"/>
  </cols>
  <sheetData>
    <row r="1" customFormat="false" ht="17.15" hidden="false" customHeight="false" outlineLevel="0" collapsed="false">
      <c r="A1" s="9" t="s">
        <v>34</v>
      </c>
    </row>
    <row r="2" customFormat="false" ht="15" hidden="false" customHeight="false" outlineLevel="0" collapsed="false">
      <c r="A2" s="10" t="s">
        <v>35</v>
      </c>
    </row>
    <row r="4" customFormat="false" ht="15" hidden="false" customHeight="false" outlineLevel="0" collapsed="false">
      <c r="C4" s="11" t="s">
        <v>36</v>
      </c>
      <c r="D4" s="12" t="s">
        <v>37</v>
      </c>
      <c r="E4" s="13"/>
      <c r="F4" s="13"/>
      <c r="G4" s="13"/>
      <c r="H4" s="13"/>
      <c r="I4" s="13"/>
    </row>
    <row r="5" customFormat="false" ht="15" hidden="false" customHeight="false" outlineLevel="0" collapsed="false">
      <c r="C5" s="11" t="s">
        <v>38</v>
      </c>
      <c r="D5" s="12" t="s">
        <v>39</v>
      </c>
      <c r="E5" s="13"/>
      <c r="F5" s="13"/>
      <c r="G5" s="13"/>
      <c r="H5" s="13"/>
      <c r="I5" s="13"/>
    </row>
    <row r="6" customFormat="false" ht="15" hidden="false" customHeight="false" outlineLevel="0" collapsed="false">
      <c r="C6" s="11" t="s">
        <v>40</v>
      </c>
      <c r="D6" s="12" t="s">
        <v>41</v>
      </c>
      <c r="E6" s="13"/>
      <c r="F6" s="13"/>
      <c r="G6" s="13"/>
      <c r="H6" s="13"/>
      <c r="I6" s="13"/>
    </row>
    <row r="7" customFormat="false" ht="15" hidden="false" customHeight="false" outlineLevel="0" collapsed="false">
      <c r="C7" s="11" t="s">
        <v>42</v>
      </c>
      <c r="D7" s="12" t="s">
        <v>43</v>
      </c>
      <c r="E7" s="14"/>
      <c r="F7" s="14"/>
      <c r="G7" s="14"/>
      <c r="H7" s="14"/>
      <c r="I7" s="14"/>
    </row>
    <row r="8" customFormat="false" ht="15" hidden="false" customHeight="false" outlineLevel="0" collapsed="false">
      <c r="C8" s="11" t="s">
        <v>44</v>
      </c>
      <c r="D8" s="12" t="s">
        <v>45</v>
      </c>
      <c r="E8" s="15" t="n">
        <v>12</v>
      </c>
      <c r="F8" s="15"/>
      <c r="G8" s="15"/>
      <c r="H8" s="15"/>
      <c r="I8" s="15"/>
    </row>
    <row r="9" customFormat="false" ht="15" hidden="false" customHeight="false" outlineLevel="0" collapsed="false">
      <c r="C9" s="11" t="s">
        <v>46</v>
      </c>
      <c r="D9" s="12" t="s">
        <v>47</v>
      </c>
      <c r="E9" s="15" t="n">
        <v>1</v>
      </c>
      <c r="F9" s="15"/>
      <c r="G9" s="15"/>
      <c r="H9" s="15"/>
      <c r="I9" s="15"/>
    </row>
    <row r="10" customFormat="false" ht="15" hidden="false" customHeight="false" outlineLevel="0" collapsed="false">
      <c r="C10" s="11" t="s">
        <v>48</v>
      </c>
      <c r="D10" s="12" t="s">
        <v>49</v>
      </c>
      <c r="E10" s="16" t="n">
        <v>0.1</v>
      </c>
      <c r="F10" s="16"/>
      <c r="G10" s="16"/>
      <c r="H10" s="16"/>
      <c r="I10" s="16"/>
    </row>
    <row r="11" customFormat="false" ht="15" hidden="false" customHeight="false" outlineLevel="0" collapsed="false">
      <c r="C11" s="11" t="s">
        <v>50</v>
      </c>
      <c r="D11" s="12" t="s">
        <v>51</v>
      </c>
      <c r="E11" s="17"/>
      <c r="F11" s="17"/>
      <c r="G11" s="17"/>
      <c r="H11" s="17"/>
      <c r="I11" s="17"/>
    </row>
    <row r="12" customFormat="false" ht="27.75" hidden="false" customHeight="true" outlineLevel="0" collapsed="false">
      <c r="C12" s="18" t="s">
        <v>52</v>
      </c>
      <c r="D12" s="19" t="s">
        <v>53</v>
      </c>
      <c r="E12" s="20" t="n">
        <f aca="false">E57-E11</f>
        <v>0</v>
      </c>
      <c r="F12" s="20"/>
      <c r="G12" s="20"/>
      <c r="H12" s="20"/>
      <c r="I12" s="20"/>
    </row>
    <row r="13" customFormat="false" ht="27.75" hidden="false" customHeight="true" outlineLevel="0" collapsed="false">
      <c r="C13" s="18" t="s">
        <v>54</v>
      </c>
      <c r="D13" s="19" t="s">
        <v>55</v>
      </c>
      <c r="E13" s="20" t="n">
        <f aca="false">SUM(F17:AC56)-AD57</f>
        <v>0</v>
      </c>
      <c r="F13" s="20"/>
      <c r="G13" s="20"/>
      <c r="H13" s="20"/>
      <c r="I13" s="20"/>
    </row>
    <row r="15" customFormat="false" ht="42" hidden="false" customHeight="true" outlineLevel="0" collapsed="false">
      <c r="A15" s="21" t="s">
        <v>56</v>
      </c>
      <c r="B15" s="21" t="s">
        <v>57</v>
      </c>
      <c r="C15" s="21" t="s">
        <v>58</v>
      </c>
      <c r="D15" s="21" t="s">
        <v>59</v>
      </c>
      <c r="E15" s="21" t="s">
        <v>60</v>
      </c>
      <c r="F15" s="22" t="n">
        <v>1</v>
      </c>
      <c r="G15" s="22" t="n">
        <v>2</v>
      </c>
      <c r="H15" s="22" t="n">
        <v>3</v>
      </c>
      <c r="I15" s="22" t="n">
        <v>4</v>
      </c>
      <c r="J15" s="22" t="n">
        <v>5</v>
      </c>
      <c r="K15" s="22" t="n">
        <v>6</v>
      </c>
      <c r="L15" s="22" t="n">
        <v>7</v>
      </c>
      <c r="M15" s="22" t="n">
        <v>8</v>
      </c>
      <c r="N15" s="22" t="n">
        <v>9</v>
      </c>
      <c r="O15" s="22" t="n">
        <v>10</v>
      </c>
      <c r="P15" s="22" t="n">
        <v>11</v>
      </c>
      <c r="Q15" s="22" t="n">
        <v>12</v>
      </c>
      <c r="R15" s="22" t="n">
        <v>13</v>
      </c>
      <c r="S15" s="22" t="n">
        <v>14</v>
      </c>
      <c r="T15" s="22" t="n">
        <v>15</v>
      </c>
      <c r="U15" s="22" t="n">
        <v>16</v>
      </c>
      <c r="V15" s="22" t="n">
        <v>17</v>
      </c>
      <c r="W15" s="22" t="n">
        <v>18</v>
      </c>
      <c r="X15" s="22" t="n">
        <v>19</v>
      </c>
      <c r="Y15" s="22" t="n">
        <v>20</v>
      </c>
      <c r="Z15" s="22" t="n">
        <v>21</v>
      </c>
      <c r="AA15" s="22" t="n">
        <v>22</v>
      </c>
      <c r="AB15" s="22" t="n">
        <v>23</v>
      </c>
      <c r="AC15" s="22" t="n">
        <v>24</v>
      </c>
      <c r="AD15" s="21" t="s">
        <v>61</v>
      </c>
      <c r="AE15" s="21" t="s">
        <v>62</v>
      </c>
      <c r="AF15" s="21" t="s">
        <v>63</v>
      </c>
    </row>
    <row r="16" customFormat="false" ht="15" hidden="false" customHeight="false" outlineLevel="0" collapsed="false">
      <c r="A16" s="22" t="s">
        <v>64</v>
      </c>
      <c r="B16" s="22" t="s">
        <v>65</v>
      </c>
      <c r="C16" s="22" t="s">
        <v>66</v>
      </c>
      <c r="D16" s="22" t="s">
        <v>67</v>
      </c>
      <c r="E16" s="22" t="s">
        <v>68</v>
      </c>
      <c r="F16" s="23" t="str">
        <f aca="false">IF($E$7="","",EDATE($E$7,F15-1))</f>
        <v/>
      </c>
      <c r="G16" s="23" t="str">
        <f aca="false">IF($E$7="","",EDATE($E$7,G15-1))</f>
        <v/>
      </c>
      <c r="H16" s="23" t="str">
        <f aca="false">IF($E$7="","",EDATE($E$7,H15-1))</f>
        <v/>
      </c>
      <c r="I16" s="23" t="str">
        <f aca="false">IF($E$7="","",EDATE($E$7,I15-1))</f>
        <v/>
      </c>
      <c r="J16" s="23" t="str">
        <f aca="false">IF($E$7="","",EDATE($E$7,J15-1))</f>
        <v/>
      </c>
      <c r="K16" s="23" t="str">
        <f aca="false">IF($E$7="","",EDATE($E$7,K15-1))</f>
        <v/>
      </c>
      <c r="L16" s="23" t="str">
        <f aca="false">IF($E$7="","",EDATE($E$7,L15-1))</f>
        <v/>
      </c>
      <c r="M16" s="23" t="str">
        <f aca="false">IF($E$7="","",EDATE($E$7,M15-1))</f>
        <v/>
      </c>
      <c r="N16" s="23" t="str">
        <f aca="false">IF($E$7="","",EDATE($E$7,N15-1))</f>
        <v/>
      </c>
      <c r="O16" s="23" t="str">
        <f aca="false">IF($E$7="","",EDATE($E$7,O15-1))</f>
        <v/>
      </c>
      <c r="P16" s="23" t="str">
        <f aca="false">IF($E$7="","",EDATE($E$7,P15-1))</f>
        <v/>
      </c>
      <c r="Q16" s="23" t="str">
        <f aca="false">IF($E$7="","",EDATE($E$7,Q15-1))</f>
        <v/>
      </c>
      <c r="R16" s="23" t="str">
        <f aca="false">IF($E$7="","",EDATE($E$7,R15-1))</f>
        <v/>
      </c>
      <c r="S16" s="23" t="str">
        <f aca="false">IF($E$7="","",EDATE($E$7,S15-1))</f>
        <v/>
      </c>
      <c r="T16" s="23" t="str">
        <f aca="false">IF($E$7="","",EDATE($E$7,T15-1))</f>
        <v/>
      </c>
      <c r="U16" s="23" t="str">
        <f aca="false">IF($E$7="","",EDATE($E$7,U15-1))</f>
        <v/>
      </c>
      <c r="V16" s="23" t="str">
        <f aca="false">IF($E$7="","",EDATE($E$7,V15-1))</f>
        <v/>
      </c>
      <c r="W16" s="23" t="str">
        <f aca="false">IF($E$7="","",EDATE($E$7,W15-1))</f>
        <v/>
      </c>
      <c r="X16" s="23" t="str">
        <f aca="false">IF($E$7="","",EDATE($E$7,X15-1))</f>
        <v/>
      </c>
      <c r="Y16" s="23" t="str">
        <f aca="false">IF($E$7="","",EDATE($E$7,Y15-1))</f>
        <v/>
      </c>
      <c r="Z16" s="23" t="str">
        <f aca="false">IF($E$7="","",EDATE($E$7,Z15-1))</f>
        <v/>
      </c>
      <c r="AA16" s="23" t="str">
        <f aca="false">IF($E$7="","",EDATE($E$7,AA15-1))</f>
        <v/>
      </c>
      <c r="AB16" s="23" t="str">
        <f aca="false">IF($E$7="","",EDATE($E$7,AB15-1))</f>
        <v/>
      </c>
      <c r="AC16" s="23" t="str">
        <f aca="false">IF($E$7="","",EDATE($E$7,AC15-1))</f>
        <v/>
      </c>
      <c r="AD16" s="22" t="s">
        <v>69</v>
      </c>
      <c r="AE16" s="22" t="s">
        <v>70</v>
      </c>
      <c r="AF16" s="22" t="s">
        <v>71</v>
      </c>
    </row>
    <row r="17" customFormat="false" ht="15" hidden="false" customHeight="false" outlineLevel="0" collapsed="false">
      <c r="A17" s="24"/>
      <c r="B17" s="24"/>
      <c r="C17" s="25"/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8" t="n">
        <f aca="false">SUM(F17:INDEX(F17:AC17,MAX(1,MIN(24,$E$9))))</f>
        <v>0</v>
      </c>
      <c r="AE17" s="28" t="n">
        <f aca="false">E17-AD17</f>
        <v>0</v>
      </c>
      <c r="AF17" s="29" t="str">
        <f aca="false">IF(E17=0,"",AD17/E17)</f>
        <v/>
      </c>
    </row>
    <row r="18" customFormat="false" ht="15" hidden="false" customHeight="false" outlineLevel="0" collapsed="false">
      <c r="A18" s="24"/>
      <c r="B18" s="24"/>
      <c r="C18" s="25"/>
      <c r="D18" s="26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8" t="n">
        <f aca="false">SUM(F18:INDEX(F18:AC18,MAX(1,MIN(24,$E$9))))</f>
        <v>0</v>
      </c>
      <c r="AE18" s="28" t="n">
        <f aca="false">E18-AD18</f>
        <v>0</v>
      </c>
      <c r="AF18" s="29" t="str">
        <f aca="false">IF(E18=0,"",AD18/E18)</f>
        <v/>
      </c>
    </row>
    <row r="19" customFormat="false" ht="15" hidden="false" customHeight="false" outlineLevel="0" collapsed="false">
      <c r="A19" s="24"/>
      <c r="B19" s="24"/>
      <c r="C19" s="25"/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8" t="n">
        <f aca="false">SUM(F19:INDEX(F19:AC19,MAX(1,MIN(24,$E$9))))</f>
        <v>0</v>
      </c>
      <c r="AE19" s="28" t="n">
        <f aca="false">E19-AD19</f>
        <v>0</v>
      </c>
      <c r="AF19" s="29" t="str">
        <f aca="false">IF(E19=0,"",AD19/E19)</f>
        <v/>
      </c>
    </row>
    <row r="20" customFormat="false" ht="15" hidden="false" customHeight="false" outlineLevel="0" collapsed="false">
      <c r="A20" s="24"/>
      <c r="B20" s="24"/>
      <c r="C20" s="25"/>
      <c r="D20" s="26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8" t="n">
        <f aca="false">SUM(F20:INDEX(F20:AC20,MAX(1,MIN(24,$E$9))))</f>
        <v>0</v>
      </c>
      <c r="AE20" s="28" t="n">
        <f aca="false">E20-AD20</f>
        <v>0</v>
      </c>
      <c r="AF20" s="29" t="str">
        <f aca="false">IF(E20=0,"",AD20/E20)</f>
        <v/>
      </c>
    </row>
    <row r="21" customFormat="false" ht="15" hidden="false" customHeight="false" outlineLevel="0" collapsed="false">
      <c r="A21" s="24"/>
      <c r="B21" s="24"/>
      <c r="C21" s="25"/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8" t="n">
        <f aca="false">SUM(F21:INDEX(F21:AC21,MAX(1,MIN(24,$E$9))))</f>
        <v>0</v>
      </c>
      <c r="AE21" s="28" t="n">
        <f aca="false">E21-AD21</f>
        <v>0</v>
      </c>
      <c r="AF21" s="29" t="str">
        <f aca="false">IF(E21=0,"",AD21/E21)</f>
        <v/>
      </c>
    </row>
    <row r="22" customFormat="false" ht="15" hidden="false" customHeight="false" outlineLevel="0" collapsed="false">
      <c r="A22" s="24"/>
      <c r="B22" s="24"/>
      <c r="C22" s="25"/>
      <c r="D22" s="26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8" t="n">
        <f aca="false">SUM(F22:INDEX(F22:AC22,MAX(1,MIN(24,$E$9))))</f>
        <v>0</v>
      </c>
      <c r="AE22" s="28" t="n">
        <f aca="false">E22-AD22</f>
        <v>0</v>
      </c>
      <c r="AF22" s="29" t="str">
        <f aca="false">IF(E22=0,"",AD22/E22)</f>
        <v/>
      </c>
    </row>
    <row r="23" customFormat="false" ht="15" hidden="false" customHeight="false" outlineLevel="0" collapsed="false">
      <c r="A23" s="24"/>
      <c r="B23" s="24"/>
      <c r="C23" s="25"/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8" t="n">
        <f aca="false">SUM(F23:INDEX(F23:AC23,MAX(1,MIN(24,$E$9))))</f>
        <v>0</v>
      </c>
      <c r="AE23" s="28" t="n">
        <f aca="false">E23-AD23</f>
        <v>0</v>
      </c>
      <c r="AF23" s="29" t="str">
        <f aca="false">IF(E23=0,"",AD23/E23)</f>
        <v/>
      </c>
    </row>
    <row r="24" customFormat="false" ht="15" hidden="false" customHeight="false" outlineLevel="0" collapsed="false">
      <c r="A24" s="24"/>
      <c r="B24" s="24"/>
      <c r="C24" s="25"/>
      <c r="D24" s="26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8" t="n">
        <f aca="false">SUM(F24:INDEX(F24:AC24,MAX(1,MIN(24,$E$9))))</f>
        <v>0</v>
      </c>
      <c r="AE24" s="28" t="n">
        <f aca="false">E24-AD24</f>
        <v>0</v>
      </c>
      <c r="AF24" s="29" t="str">
        <f aca="false">IF(E24=0,"",AD24/E24)</f>
        <v/>
      </c>
    </row>
    <row r="25" customFormat="false" ht="15" hidden="false" customHeight="false" outlineLevel="0" collapsed="false">
      <c r="A25" s="24"/>
      <c r="B25" s="24"/>
      <c r="C25" s="25"/>
      <c r="D25" s="26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8" t="n">
        <f aca="false">SUM(F25:INDEX(F25:AC25,MAX(1,MIN(24,$E$9))))</f>
        <v>0</v>
      </c>
      <c r="AE25" s="28" t="n">
        <f aca="false">E25-AD25</f>
        <v>0</v>
      </c>
      <c r="AF25" s="29" t="str">
        <f aca="false">IF(E25=0,"",AD25/E25)</f>
        <v/>
      </c>
    </row>
    <row r="26" customFormat="false" ht="15" hidden="false" customHeight="false" outlineLevel="0" collapsed="false">
      <c r="A26" s="24"/>
      <c r="B26" s="24"/>
      <c r="C26" s="25"/>
      <c r="D26" s="26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8" t="n">
        <f aca="false">SUM(F26:INDEX(F26:AC26,MAX(1,MIN(24,$E$9))))</f>
        <v>0</v>
      </c>
      <c r="AE26" s="28" t="n">
        <f aca="false">E26-AD26</f>
        <v>0</v>
      </c>
      <c r="AF26" s="29" t="str">
        <f aca="false">IF(E26=0,"",AD26/E26)</f>
        <v/>
      </c>
    </row>
    <row r="27" customFormat="false" ht="15" hidden="false" customHeight="false" outlineLevel="0" collapsed="false">
      <c r="A27" s="24"/>
      <c r="B27" s="24"/>
      <c r="C27" s="25"/>
      <c r="D27" s="26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8" t="n">
        <f aca="false">SUM(F27:INDEX(F27:AC27,MAX(1,MIN(24,$E$9))))</f>
        <v>0</v>
      </c>
      <c r="AE27" s="28" t="n">
        <f aca="false">E27-AD27</f>
        <v>0</v>
      </c>
      <c r="AF27" s="29" t="str">
        <f aca="false">IF(E27=0,"",AD27/E27)</f>
        <v/>
      </c>
    </row>
    <row r="28" customFormat="false" ht="15" hidden="false" customHeight="false" outlineLevel="0" collapsed="false">
      <c r="A28" s="24"/>
      <c r="B28" s="24"/>
      <c r="C28" s="25"/>
      <c r="D28" s="26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8" t="n">
        <f aca="false">SUM(F28:INDEX(F28:AC28,MAX(1,MIN(24,$E$9))))</f>
        <v>0</v>
      </c>
      <c r="AE28" s="28" t="n">
        <f aca="false">E28-AD28</f>
        <v>0</v>
      </c>
      <c r="AF28" s="29" t="str">
        <f aca="false">IF(E28=0,"",AD28/E28)</f>
        <v/>
      </c>
    </row>
    <row r="29" customFormat="false" ht="15" hidden="false" customHeight="false" outlineLevel="0" collapsed="false">
      <c r="A29" s="24"/>
      <c r="B29" s="24"/>
      <c r="C29" s="25"/>
      <c r="D29" s="26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8" t="n">
        <f aca="false">SUM(F29:INDEX(F29:AC29,MAX(1,MIN(24,$E$9))))</f>
        <v>0</v>
      </c>
      <c r="AE29" s="28" t="n">
        <f aca="false">E29-AD29</f>
        <v>0</v>
      </c>
      <c r="AF29" s="29" t="str">
        <f aca="false">IF(E29=0,"",AD29/E29)</f>
        <v/>
      </c>
    </row>
    <row r="30" customFormat="false" ht="15" hidden="false" customHeight="false" outlineLevel="0" collapsed="false">
      <c r="A30" s="24"/>
      <c r="B30" s="24"/>
      <c r="C30" s="25"/>
      <c r="D30" s="26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8" t="n">
        <f aca="false">SUM(F30:INDEX(F30:AC30,MAX(1,MIN(24,$E$9))))</f>
        <v>0</v>
      </c>
      <c r="AE30" s="28" t="n">
        <f aca="false">E30-AD30</f>
        <v>0</v>
      </c>
      <c r="AF30" s="29" t="str">
        <f aca="false">IF(E30=0,"",AD30/E30)</f>
        <v/>
      </c>
    </row>
    <row r="31" customFormat="false" ht="15" hidden="false" customHeight="false" outlineLevel="0" collapsed="false">
      <c r="A31" s="24"/>
      <c r="B31" s="24"/>
      <c r="C31" s="25"/>
      <c r="D31" s="26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8" t="n">
        <f aca="false">SUM(F31:INDEX(F31:AC31,MAX(1,MIN(24,$E$9))))</f>
        <v>0</v>
      </c>
      <c r="AE31" s="28" t="n">
        <f aca="false">E31-AD31</f>
        <v>0</v>
      </c>
      <c r="AF31" s="29" t="str">
        <f aca="false">IF(E31=0,"",AD31/E31)</f>
        <v/>
      </c>
    </row>
    <row r="32" customFormat="false" ht="15" hidden="false" customHeight="false" outlineLevel="0" collapsed="false">
      <c r="A32" s="24"/>
      <c r="B32" s="24"/>
      <c r="C32" s="25"/>
      <c r="D32" s="26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8" t="n">
        <f aca="false">SUM(F32:INDEX(F32:AC32,MAX(1,MIN(24,$E$9))))</f>
        <v>0</v>
      </c>
      <c r="AE32" s="28" t="n">
        <f aca="false">E32-AD32</f>
        <v>0</v>
      </c>
      <c r="AF32" s="29" t="str">
        <f aca="false">IF(E32=0,"",AD32/E32)</f>
        <v/>
      </c>
    </row>
    <row r="33" customFormat="false" ht="15" hidden="false" customHeight="false" outlineLevel="0" collapsed="false">
      <c r="A33" s="24"/>
      <c r="B33" s="24"/>
      <c r="C33" s="25"/>
      <c r="D33" s="26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8" t="n">
        <f aca="false">SUM(F33:INDEX(F33:AC33,MAX(1,MIN(24,$E$9))))</f>
        <v>0</v>
      </c>
      <c r="AE33" s="28" t="n">
        <f aca="false">E33-AD33</f>
        <v>0</v>
      </c>
      <c r="AF33" s="29" t="str">
        <f aca="false">IF(E33=0,"",AD33/E33)</f>
        <v/>
      </c>
    </row>
    <row r="34" customFormat="false" ht="15" hidden="false" customHeight="false" outlineLevel="0" collapsed="false">
      <c r="A34" s="24"/>
      <c r="B34" s="24"/>
      <c r="C34" s="25"/>
      <c r="D34" s="26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8" t="n">
        <f aca="false">SUM(F34:INDEX(F34:AC34,MAX(1,MIN(24,$E$9))))</f>
        <v>0</v>
      </c>
      <c r="AE34" s="28" t="n">
        <f aca="false">E34-AD34</f>
        <v>0</v>
      </c>
      <c r="AF34" s="29" t="str">
        <f aca="false">IF(E34=0,"",AD34/E34)</f>
        <v/>
      </c>
    </row>
    <row r="35" customFormat="false" ht="15" hidden="false" customHeight="false" outlineLevel="0" collapsed="false">
      <c r="A35" s="24"/>
      <c r="B35" s="24"/>
      <c r="C35" s="25"/>
      <c r="D35" s="26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8" t="n">
        <f aca="false">SUM(F35:INDEX(F35:AC35,MAX(1,MIN(24,$E$9))))</f>
        <v>0</v>
      </c>
      <c r="AE35" s="28" t="n">
        <f aca="false">E35-AD35</f>
        <v>0</v>
      </c>
      <c r="AF35" s="29" t="str">
        <f aca="false">IF(E35=0,"",AD35/E35)</f>
        <v/>
      </c>
    </row>
    <row r="36" customFormat="false" ht="15" hidden="false" customHeight="false" outlineLevel="0" collapsed="false">
      <c r="A36" s="24"/>
      <c r="B36" s="24"/>
      <c r="C36" s="25"/>
      <c r="D36" s="26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8" t="n">
        <f aca="false">SUM(F36:INDEX(F36:AC36,MAX(1,MIN(24,$E$9))))</f>
        <v>0</v>
      </c>
      <c r="AE36" s="28" t="n">
        <f aca="false">E36-AD36</f>
        <v>0</v>
      </c>
      <c r="AF36" s="29" t="str">
        <f aca="false">IF(E36=0,"",AD36/E36)</f>
        <v/>
      </c>
    </row>
    <row r="37" customFormat="false" ht="15" hidden="false" customHeight="false" outlineLevel="0" collapsed="false">
      <c r="A37" s="24"/>
      <c r="B37" s="24"/>
      <c r="C37" s="25"/>
      <c r="D37" s="26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8" t="n">
        <f aca="false">SUM(F37:INDEX(F37:AC37,MAX(1,MIN(24,$E$9))))</f>
        <v>0</v>
      </c>
      <c r="AE37" s="28" t="n">
        <f aca="false">E37-AD37</f>
        <v>0</v>
      </c>
      <c r="AF37" s="29" t="str">
        <f aca="false">IF(E37=0,"",AD37/E37)</f>
        <v/>
      </c>
    </row>
    <row r="38" customFormat="false" ht="15" hidden="false" customHeight="false" outlineLevel="0" collapsed="false">
      <c r="A38" s="24"/>
      <c r="B38" s="24"/>
      <c r="C38" s="25"/>
      <c r="D38" s="26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8" t="n">
        <f aca="false">SUM(F38:INDEX(F38:AC38,MAX(1,MIN(24,$E$9))))</f>
        <v>0</v>
      </c>
      <c r="AE38" s="28" t="n">
        <f aca="false">E38-AD38</f>
        <v>0</v>
      </c>
      <c r="AF38" s="29" t="str">
        <f aca="false">IF(E38=0,"",AD38/E38)</f>
        <v/>
      </c>
    </row>
    <row r="39" customFormat="false" ht="15" hidden="false" customHeight="false" outlineLevel="0" collapsed="false">
      <c r="A39" s="24"/>
      <c r="B39" s="24"/>
      <c r="C39" s="25"/>
      <c r="D39" s="26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8" t="n">
        <f aca="false">SUM(F39:INDEX(F39:AC39,MAX(1,MIN(24,$E$9))))</f>
        <v>0</v>
      </c>
      <c r="AE39" s="28" t="n">
        <f aca="false">E39-AD39</f>
        <v>0</v>
      </c>
      <c r="AF39" s="29" t="str">
        <f aca="false">IF(E39=0,"",AD39/E39)</f>
        <v/>
      </c>
    </row>
    <row r="40" customFormat="false" ht="15" hidden="false" customHeight="false" outlineLevel="0" collapsed="false">
      <c r="A40" s="24"/>
      <c r="B40" s="24"/>
      <c r="C40" s="25"/>
      <c r="D40" s="26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8" t="n">
        <f aca="false">SUM(F40:INDEX(F40:AC40,MAX(1,MIN(24,$E$9))))</f>
        <v>0</v>
      </c>
      <c r="AE40" s="28" t="n">
        <f aca="false">E40-AD40</f>
        <v>0</v>
      </c>
      <c r="AF40" s="29" t="str">
        <f aca="false">IF(E40=0,"",AD40/E40)</f>
        <v/>
      </c>
    </row>
    <row r="41" customFormat="false" ht="15" hidden="false" customHeight="false" outlineLevel="0" collapsed="false">
      <c r="A41" s="24"/>
      <c r="B41" s="24"/>
      <c r="C41" s="25"/>
      <c r="D41" s="2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8" t="n">
        <f aca="false">SUM(F41:INDEX(F41:AC41,MAX(1,MIN(24,$E$9))))</f>
        <v>0</v>
      </c>
      <c r="AE41" s="28" t="n">
        <f aca="false">E41-AD41</f>
        <v>0</v>
      </c>
      <c r="AF41" s="29" t="str">
        <f aca="false">IF(E41=0,"",AD41/E41)</f>
        <v/>
      </c>
    </row>
    <row r="42" customFormat="false" ht="15" hidden="false" customHeight="false" outlineLevel="0" collapsed="false">
      <c r="A42" s="24"/>
      <c r="B42" s="24"/>
      <c r="C42" s="25"/>
      <c r="D42" s="26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8" t="n">
        <f aca="false">SUM(F42:INDEX(F42:AC42,MAX(1,MIN(24,$E$9))))</f>
        <v>0</v>
      </c>
      <c r="AE42" s="28" t="n">
        <f aca="false">E42-AD42</f>
        <v>0</v>
      </c>
      <c r="AF42" s="29" t="str">
        <f aca="false">IF(E42=0,"",AD42/E42)</f>
        <v/>
      </c>
    </row>
    <row r="43" customFormat="false" ht="15" hidden="false" customHeight="false" outlineLevel="0" collapsed="false">
      <c r="A43" s="24"/>
      <c r="B43" s="24"/>
      <c r="C43" s="25"/>
      <c r="D43" s="26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8" t="n">
        <f aca="false">SUM(F43:INDEX(F43:AC43,MAX(1,MIN(24,$E$9))))</f>
        <v>0</v>
      </c>
      <c r="AE43" s="28" t="n">
        <f aca="false">E43-AD43</f>
        <v>0</v>
      </c>
      <c r="AF43" s="29" t="str">
        <f aca="false">IF(E43=0,"",AD43/E43)</f>
        <v/>
      </c>
    </row>
    <row r="44" customFormat="false" ht="15" hidden="false" customHeight="false" outlineLevel="0" collapsed="false">
      <c r="A44" s="24"/>
      <c r="B44" s="24"/>
      <c r="C44" s="25"/>
      <c r="D44" s="26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8" t="n">
        <f aca="false">SUM(F44:INDEX(F44:AC44,MAX(1,MIN(24,$E$9))))</f>
        <v>0</v>
      </c>
      <c r="AE44" s="28" t="n">
        <f aca="false">E44-AD44</f>
        <v>0</v>
      </c>
      <c r="AF44" s="29" t="str">
        <f aca="false">IF(E44=0,"",AD44/E44)</f>
        <v/>
      </c>
    </row>
    <row r="45" customFormat="false" ht="15" hidden="false" customHeight="false" outlineLevel="0" collapsed="false">
      <c r="A45" s="24"/>
      <c r="B45" s="24"/>
      <c r="C45" s="25"/>
      <c r="D45" s="26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8" t="n">
        <f aca="false">SUM(F45:INDEX(F45:AC45,MAX(1,MIN(24,$E$9))))</f>
        <v>0</v>
      </c>
      <c r="AE45" s="28" t="n">
        <f aca="false">E45-AD45</f>
        <v>0</v>
      </c>
      <c r="AF45" s="29" t="str">
        <f aca="false">IF(E45=0,"",AD45/E45)</f>
        <v/>
      </c>
    </row>
    <row r="46" customFormat="false" ht="15" hidden="false" customHeight="false" outlineLevel="0" collapsed="false">
      <c r="A46" s="24"/>
      <c r="B46" s="24"/>
      <c r="C46" s="25"/>
      <c r="D46" s="26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8" t="n">
        <f aca="false">SUM(F46:INDEX(F46:AC46,MAX(1,MIN(24,$E$9))))</f>
        <v>0</v>
      </c>
      <c r="AE46" s="28" t="n">
        <f aca="false">E46-AD46</f>
        <v>0</v>
      </c>
      <c r="AF46" s="29" t="str">
        <f aca="false">IF(E46=0,"",AD46/E46)</f>
        <v/>
      </c>
    </row>
    <row r="47" customFormat="false" ht="15" hidden="false" customHeight="false" outlineLevel="0" collapsed="false">
      <c r="A47" s="24"/>
      <c r="B47" s="24"/>
      <c r="C47" s="25"/>
      <c r="D47" s="26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8" t="n">
        <f aca="false">SUM(F47:INDEX(F47:AC47,MAX(1,MIN(24,$E$9))))</f>
        <v>0</v>
      </c>
      <c r="AE47" s="28" t="n">
        <f aca="false">E47-AD47</f>
        <v>0</v>
      </c>
      <c r="AF47" s="29" t="str">
        <f aca="false">IF(E47=0,"",AD47/E47)</f>
        <v/>
      </c>
    </row>
    <row r="48" customFormat="false" ht="15" hidden="false" customHeight="false" outlineLevel="0" collapsed="false">
      <c r="A48" s="24"/>
      <c r="B48" s="24"/>
      <c r="C48" s="25"/>
      <c r="D48" s="26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8" t="n">
        <f aca="false">SUM(F48:INDEX(F48:AC48,MAX(1,MIN(24,$E$9))))</f>
        <v>0</v>
      </c>
      <c r="AE48" s="28" t="n">
        <f aca="false">E48-AD48</f>
        <v>0</v>
      </c>
      <c r="AF48" s="29" t="str">
        <f aca="false">IF(E48=0,"",AD48/E48)</f>
        <v/>
      </c>
    </row>
    <row r="49" customFormat="false" ht="15" hidden="false" customHeight="false" outlineLevel="0" collapsed="false">
      <c r="A49" s="24"/>
      <c r="B49" s="24"/>
      <c r="C49" s="25"/>
      <c r="D49" s="26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8" t="n">
        <f aca="false">SUM(F49:INDEX(F49:AC49,MAX(1,MIN(24,$E$9))))</f>
        <v>0</v>
      </c>
      <c r="AE49" s="28" t="n">
        <f aca="false">E49-AD49</f>
        <v>0</v>
      </c>
      <c r="AF49" s="29" t="str">
        <f aca="false">IF(E49=0,"",AD49/E49)</f>
        <v/>
      </c>
    </row>
    <row r="50" customFormat="false" ht="15" hidden="false" customHeight="false" outlineLevel="0" collapsed="false">
      <c r="A50" s="24"/>
      <c r="B50" s="24"/>
      <c r="C50" s="25"/>
      <c r="D50" s="26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8" t="n">
        <f aca="false">SUM(F50:INDEX(F50:AC50,MAX(1,MIN(24,$E$9))))</f>
        <v>0</v>
      </c>
      <c r="AE50" s="28" t="n">
        <f aca="false">E50-AD50</f>
        <v>0</v>
      </c>
      <c r="AF50" s="29" t="str">
        <f aca="false">IF(E50=0,"",AD50/E50)</f>
        <v/>
      </c>
    </row>
    <row r="51" customFormat="false" ht="15" hidden="false" customHeight="false" outlineLevel="0" collapsed="false">
      <c r="A51" s="24"/>
      <c r="B51" s="24"/>
      <c r="C51" s="25"/>
      <c r="D51" s="26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8" t="n">
        <f aca="false">SUM(F51:INDEX(F51:AC51,MAX(1,MIN(24,$E$9))))</f>
        <v>0</v>
      </c>
      <c r="AE51" s="28" t="n">
        <f aca="false">E51-AD51</f>
        <v>0</v>
      </c>
      <c r="AF51" s="29" t="str">
        <f aca="false">IF(E51=0,"",AD51/E51)</f>
        <v/>
      </c>
    </row>
    <row r="52" customFormat="false" ht="15" hidden="false" customHeight="false" outlineLevel="0" collapsed="false">
      <c r="A52" s="24"/>
      <c r="B52" s="24"/>
      <c r="C52" s="25"/>
      <c r="D52" s="26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8" t="n">
        <f aca="false">SUM(F52:INDEX(F52:AC52,MAX(1,MIN(24,$E$9))))</f>
        <v>0</v>
      </c>
      <c r="AE52" s="28" t="n">
        <f aca="false">E52-AD52</f>
        <v>0</v>
      </c>
      <c r="AF52" s="29" t="str">
        <f aca="false">IF(E52=0,"",AD52/E52)</f>
        <v/>
      </c>
    </row>
    <row r="53" customFormat="false" ht="15" hidden="false" customHeight="false" outlineLevel="0" collapsed="false">
      <c r="A53" s="24"/>
      <c r="B53" s="24"/>
      <c r="C53" s="25"/>
      <c r="D53" s="26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8" t="n">
        <f aca="false">SUM(F53:INDEX(F53:AC53,MAX(1,MIN(24,$E$9))))</f>
        <v>0</v>
      </c>
      <c r="AE53" s="28" t="n">
        <f aca="false">E53-AD53</f>
        <v>0</v>
      </c>
      <c r="AF53" s="29" t="str">
        <f aca="false">IF(E53=0,"",AD53/E53)</f>
        <v/>
      </c>
    </row>
    <row r="54" customFormat="false" ht="15" hidden="false" customHeight="false" outlineLevel="0" collapsed="false">
      <c r="A54" s="24"/>
      <c r="B54" s="24"/>
      <c r="C54" s="25"/>
      <c r="D54" s="26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8" t="n">
        <f aca="false">SUM(F54:INDEX(F54:AC54,MAX(1,MIN(24,$E$9))))</f>
        <v>0</v>
      </c>
      <c r="AE54" s="28" t="n">
        <f aca="false">E54-AD54</f>
        <v>0</v>
      </c>
      <c r="AF54" s="29" t="str">
        <f aca="false">IF(E54=0,"",AD54/E54)</f>
        <v/>
      </c>
    </row>
    <row r="55" customFormat="false" ht="15" hidden="false" customHeight="false" outlineLevel="0" collapsed="false">
      <c r="A55" s="24"/>
      <c r="B55" s="24"/>
      <c r="C55" s="25"/>
      <c r="D55" s="26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8" t="n">
        <f aca="false">SUM(F55:INDEX(F55:AC55,MAX(1,MIN(24,$E$9))))</f>
        <v>0</v>
      </c>
      <c r="AE55" s="28" t="n">
        <f aca="false">E55-AD55</f>
        <v>0</v>
      </c>
      <c r="AF55" s="29" t="str">
        <f aca="false">IF(E55=0,"",AD55/E55)</f>
        <v/>
      </c>
    </row>
    <row r="56" customFormat="false" ht="15" hidden="false" customHeight="false" outlineLevel="0" collapsed="false">
      <c r="A56" s="24"/>
      <c r="B56" s="24"/>
      <c r="C56" s="25"/>
      <c r="D56" s="26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8" t="n">
        <f aca="false">SUM(F56:INDEX(F56:AC56,MAX(1,MIN(24,$E$9))))</f>
        <v>0</v>
      </c>
      <c r="AE56" s="28" t="n">
        <f aca="false">E56-AD56</f>
        <v>0</v>
      </c>
      <c r="AF56" s="29" t="str">
        <f aca="false">IF(E56=0,"",AD56/E56)</f>
        <v/>
      </c>
    </row>
    <row r="57" customFormat="false" ht="15" hidden="false" customHeight="false" outlineLevel="0" collapsed="false">
      <c r="A57" s="30"/>
      <c r="B57" s="30"/>
      <c r="C57" s="31" t="s">
        <v>72</v>
      </c>
      <c r="D57" s="32" t="s">
        <v>73</v>
      </c>
      <c r="E57" s="33" t="n">
        <f aca="false">SUM(E17:E56)</f>
        <v>0</v>
      </c>
      <c r="F57" s="33" t="n">
        <f aca="false">SUM(F17:F56)</f>
        <v>0</v>
      </c>
      <c r="G57" s="33" t="n">
        <f aca="false">SUM(G17:G56)</f>
        <v>0</v>
      </c>
      <c r="H57" s="33" t="n">
        <f aca="false">SUM(H17:H56)</f>
        <v>0</v>
      </c>
      <c r="I57" s="33" t="n">
        <f aca="false">SUM(I17:I56)</f>
        <v>0</v>
      </c>
      <c r="J57" s="33" t="n">
        <f aca="false">SUM(J17:J56)</f>
        <v>0</v>
      </c>
      <c r="K57" s="33" t="n">
        <f aca="false">SUM(K17:K56)</f>
        <v>0</v>
      </c>
      <c r="L57" s="33" t="n">
        <f aca="false">SUM(L17:L56)</f>
        <v>0</v>
      </c>
      <c r="M57" s="33" t="n">
        <f aca="false">SUM(M17:M56)</f>
        <v>0</v>
      </c>
      <c r="N57" s="33" t="n">
        <f aca="false">SUM(N17:N56)</f>
        <v>0</v>
      </c>
      <c r="O57" s="33" t="n">
        <f aca="false">SUM(O17:O56)</f>
        <v>0</v>
      </c>
      <c r="P57" s="33" t="n">
        <f aca="false">SUM(P17:P56)</f>
        <v>0</v>
      </c>
      <c r="Q57" s="33" t="n">
        <f aca="false">SUM(Q17:Q56)</f>
        <v>0</v>
      </c>
      <c r="R57" s="33" t="n">
        <f aca="false">SUM(R17:R56)</f>
        <v>0</v>
      </c>
      <c r="S57" s="33" t="n">
        <f aca="false">SUM(S17:S56)</f>
        <v>0</v>
      </c>
      <c r="T57" s="33" t="n">
        <f aca="false">SUM(T17:T56)</f>
        <v>0</v>
      </c>
      <c r="U57" s="33" t="n">
        <f aca="false">SUM(U17:U56)</f>
        <v>0</v>
      </c>
      <c r="V57" s="33" t="n">
        <f aca="false">SUM(V17:V56)</f>
        <v>0</v>
      </c>
      <c r="W57" s="33" t="n">
        <f aca="false">SUM(W17:W56)</f>
        <v>0</v>
      </c>
      <c r="X57" s="33" t="n">
        <f aca="false">SUM(X17:X56)</f>
        <v>0</v>
      </c>
      <c r="Y57" s="33" t="n">
        <f aca="false">SUM(Y17:Y56)</f>
        <v>0</v>
      </c>
      <c r="Z57" s="33" t="n">
        <f aca="false">SUM(Z17:Z56)</f>
        <v>0</v>
      </c>
      <c r="AA57" s="33" t="n">
        <f aca="false">SUM(AA17:AA56)</f>
        <v>0</v>
      </c>
      <c r="AB57" s="33" t="n">
        <f aca="false">SUM(AB17:AB56)</f>
        <v>0</v>
      </c>
      <c r="AC57" s="33" t="n">
        <f aca="false">SUM(AC17:AC56)</f>
        <v>0</v>
      </c>
      <c r="AD57" s="33" t="n">
        <f aca="false">SUM(AD17:AD56)</f>
        <v>0</v>
      </c>
      <c r="AE57" s="33" t="n">
        <f aca="false">SUM(AE17:AE56)</f>
        <v>0</v>
      </c>
      <c r="AF57" s="34" t="str">
        <f aca="false">IF(E57=0,"",AD57/E57)</f>
        <v/>
      </c>
    </row>
  </sheetData>
  <mergeCells count="10">
    <mergeCell ref="E4:I4"/>
    <mergeCell ref="E5:I5"/>
    <mergeCell ref="E6:I6"/>
    <mergeCell ref="E7:I7"/>
    <mergeCell ref="E8:I8"/>
    <mergeCell ref="E9:I9"/>
    <mergeCell ref="E10:I10"/>
    <mergeCell ref="E11:I11"/>
    <mergeCell ref="E12:I12"/>
    <mergeCell ref="E13:I13"/>
  </mergeCells>
  <conditionalFormatting sqref="F17:AC56">
    <cfRule type="expression" priority="2" aboveAverage="0" equalAverage="0" bottom="0" percent="0" rank="0" text="" dxfId="0">
      <formula>F$15&gt;$E$8</formula>
    </cfRule>
  </conditionalFormatting>
  <conditionalFormatting sqref="AE17:AE57">
    <cfRule type="expression" priority="3" aboveAverage="0" equalAverage="0" bottom="0" percent="0" rank="0" text="" dxfId="1">
      <formula>AE17&lt;0</formula>
    </cfRule>
  </conditionalFormatting>
  <conditionalFormatting sqref="E12:E13">
    <cfRule type="expression" priority="4" aboveAverage="0" equalAverage="0" bottom="0" percent="0" rank="0" text="" dxfId="1">
      <formula>E12&lt;&gt;0</formula>
    </cfRule>
  </conditionalFormatting>
  <dataValidations count="4">
    <dataValidation allowBlank="false" error="أدخل رقمًا من 1 إلى 24 / Enter a whole number from 1 to 24" errorStyle="stop" errorTitle="1-24" operator="between" showDropDown="false" showErrorMessage="true" showInputMessage="false" sqref="E8:E9" type="whole">
      <formula1>1</formula1>
      <formula2>24</formula2>
    </dataValidation>
    <dataValidation allowBlank="true" error="اختر رمز فئة من القائمة / Pick a category code from the list" errorStyle="stop" errorTitle="A-H" operator="between" showDropDown="false" showErrorMessage="true" showInputMessage="false" sqref="B17:B56" type="list">
      <formula1>'القوائم Lists'!$A$4:$A$11</formula1>
      <formula2>0</formula2>
    </dataValidation>
    <dataValidation allowBlank="true" errorStyle="stop" operator="greaterThanOrEqual" showDropDown="false" showErrorMessage="false" showInputMessage="false" sqref="E10" type="decimal">
      <formula1>0</formula1>
      <formula2>0</formula2>
    </dataValidation>
    <dataValidation allowBlank="true" error="أدخل رقمًا فقط / Numbers only" errorStyle="stop" errorTitle="Number" operator="between" showDropDown="false" showErrorMessage="true" showInputMessage="false" sqref="E11 E17:AC56" type="decimal">
      <formula1>-1000000000000</formula1>
      <formula2>1000000000000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92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0"/>
    <col collapsed="false" customWidth="true" hidden="false" outlineLevel="0" max="3" min="3" style="0" width="38"/>
    <col collapsed="false" customWidth="true" hidden="false" outlineLevel="0" max="7" min="4" style="0" width="14"/>
    <col collapsed="false" customWidth="true" hidden="false" outlineLevel="0" max="8" min="8" style="0" width="11"/>
    <col collapsed="false" customWidth="true" hidden="false" outlineLevel="0" max="9" min="9" style="0" width="18"/>
  </cols>
  <sheetData>
    <row r="1" customFormat="false" ht="17.35" hidden="false" customHeight="false" outlineLevel="0" collapsed="false">
      <c r="A1" s="9" t="s">
        <v>74</v>
      </c>
    </row>
    <row r="3" customFormat="false" ht="15" hidden="false" customHeight="false" outlineLevel="0" collapsed="false">
      <c r="A3" s="35" t="s">
        <v>75</v>
      </c>
      <c r="B3" s="35"/>
      <c r="C3" s="36" t="str">
        <f aca="false">IF('البيانات Inputs'!$E$4="","",'البيانات Inputs'!$E$4)</f>
        <v/>
      </c>
    </row>
    <row r="4" customFormat="false" ht="15" hidden="false" customHeight="false" outlineLevel="0" collapsed="false">
      <c r="A4" s="35" t="s">
        <v>38</v>
      </c>
      <c r="B4" s="35"/>
      <c r="C4" s="36" t="str">
        <f aca="false">IF('البيانات Inputs'!$E$5="","",'البيانات Inputs'!$E$5)</f>
        <v/>
      </c>
    </row>
    <row r="5" customFormat="false" ht="15" hidden="false" customHeight="false" outlineLevel="0" collapsed="false">
      <c r="A5" s="35" t="s">
        <v>76</v>
      </c>
      <c r="B5" s="35"/>
      <c r="C5" s="36" t="str">
        <f aca="false">IF('البيانات Inputs'!$E$6="","",'البيانات Inputs'!$E$6)</f>
        <v/>
      </c>
    </row>
    <row r="6" customFormat="false" ht="15" hidden="false" customHeight="false" outlineLevel="0" collapsed="false">
      <c r="A6" s="35" t="s">
        <v>77</v>
      </c>
      <c r="B6" s="35"/>
      <c r="C6" s="36" t="str">
        <f aca="false">'البيانات Inputs'!$E$9&amp;" من "&amp;'البيانات Inputs'!$E$8</f>
        <v>1 من 12</v>
      </c>
    </row>
    <row r="7" customFormat="false" ht="15" hidden="false" customHeight="false" outlineLevel="0" collapsed="false">
      <c r="A7" s="35" t="s">
        <v>78</v>
      </c>
      <c r="B7" s="35"/>
      <c r="C7" s="37" t="n">
        <f aca="false">IF('البيانات Inputs'!$E$8=0,0,MIN(1,'البيانات Inputs'!$E$9/'البيانات Inputs'!$E$8))</f>
        <v>0.0833333333333333</v>
      </c>
    </row>
    <row r="9" customFormat="false" ht="15" hidden="false" customHeight="false" outlineLevel="0" collapsed="false">
      <c r="A9" s="38" t="s">
        <v>79</v>
      </c>
    </row>
    <row r="10" customFormat="false" ht="23.85" hidden="false" customHeight="true" outlineLevel="0" collapsed="false">
      <c r="A10" s="21" t="s">
        <v>56</v>
      </c>
      <c r="B10" s="21" t="s">
        <v>57</v>
      </c>
      <c r="C10" s="21"/>
      <c r="D10" s="21" t="s">
        <v>60</v>
      </c>
      <c r="E10" s="21" t="s">
        <v>80</v>
      </c>
      <c r="F10" s="21" t="s">
        <v>81</v>
      </c>
      <c r="G10" s="21" t="s">
        <v>62</v>
      </c>
      <c r="H10" s="21" t="s">
        <v>63</v>
      </c>
      <c r="I10" s="21" t="s">
        <v>82</v>
      </c>
    </row>
    <row r="11" customFormat="false" ht="15" hidden="false" customHeight="false" outlineLevel="0" collapsed="false">
      <c r="A11" s="39" t="str">
        <f aca="false">'القوائم Lists'!$A$4</f>
        <v>A</v>
      </c>
      <c r="B11" s="40" t="str">
        <f aca="false">'القوائم Lists'!$B$4</f>
        <v>الرواتب والأجور</v>
      </c>
      <c r="C11" s="40"/>
      <c r="D11" s="28" t="n">
        <f aca="false">SUMIF('البيانات Inputs'!$B$17:$B$56,$A11,'البيانات Inputs'!$E$17:$E$56)</f>
        <v>0</v>
      </c>
      <c r="E11" s="28" t="n">
        <f aca="false">SUMPRODUCT(('البيانات Inputs'!$B$17:$B$56=$A11)*INDEX('البيانات Inputs'!$F$17:$AC$56,0,MAX(1,MIN(24,'البيانات Inputs'!$E$9))))</f>
        <v>0</v>
      </c>
      <c r="F11" s="28" t="n">
        <f aca="false">SUMIF('البيانات Inputs'!$B$17:$B$56,$A11,'البيانات Inputs'!$AD$17:$AD$56)</f>
        <v>0</v>
      </c>
      <c r="G11" s="28" t="n">
        <f aca="false">D11-F11</f>
        <v>0</v>
      </c>
      <c r="H11" s="29" t="str">
        <f aca="false">IF(D11=0,"",F11/D11)</f>
        <v/>
      </c>
      <c r="I11" s="41" t="str">
        <f aca="false">IF(AND(D11=0,F11=0),"",IF(F11&gt;D11,"تجاوز الموازنة",IF(H11-$C$7&gt;'البيانات Inputs'!$E$10,"أسرع من الخطة",IF($C$7-H11&gt;'البيانات Inputs'!$E$10,"أبطأ من الخطة","ضمن الهامش"))))</f>
        <v/>
      </c>
    </row>
    <row r="12" customFormat="false" ht="15" hidden="false" customHeight="false" outlineLevel="0" collapsed="false">
      <c r="A12" s="39" t="str">
        <f aca="false">'القوائم Lists'!$A$5</f>
        <v>B</v>
      </c>
      <c r="B12" s="40" t="str">
        <f aca="false">'القوائم Lists'!$B$5</f>
        <v>أنشطة البرنامج</v>
      </c>
      <c r="C12" s="40"/>
      <c r="D12" s="28" t="n">
        <f aca="false">SUMIF('البيانات Inputs'!$B$17:$B$56,$A12,'البيانات Inputs'!$E$17:$E$56)</f>
        <v>0</v>
      </c>
      <c r="E12" s="28" t="n">
        <f aca="false">SUMPRODUCT(('البيانات Inputs'!$B$17:$B$56=$A12)*INDEX('البيانات Inputs'!$F$17:$AC$56,0,MAX(1,MIN(24,'البيانات Inputs'!$E$9))))</f>
        <v>0</v>
      </c>
      <c r="F12" s="28" t="n">
        <f aca="false">SUMIF('البيانات Inputs'!$B$17:$B$56,$A12,'البيانات Inputs'!$AD$17:$AD$56)</f>
        <v>0</v>
      </c>
      <c r="G12" s="28" t="n">
        <f aca="false">D12-F12</f>
        <v>0</v>
      </c>
      <c r="H12" s="29" t="str">
        <f aca="false">IF(D12=0,"",F12/D12)</f>
        <v/>
      </c>
      <c r="I12" s="41" t="str">
        <f aca="false">IF(AND(D12=0,F12=0),"",IF(F12&gt;D12,"تجاوز الموازنة",IF(H12-$C$7&gt;'البيانات Inputs'!$E$10,"أسرع من الخطة",IF($C$7-H12&gt;'البيانات Inputs'!$E$10,"أبطأ من الخطة","ضمن الهامش"))))</f>
        <v/>
      </c>
    </row>
    <row r="13" customFormat="false" ht="15" hidden="false" customHeight="false" outlineLevel="0" collapsed="false">
      <c r="A13" s="39" t="str">
        <f aca="false">'القوائم Lists'!$A$6</f>
        <v>C</v>
      </c>
      <c r="B13" s="40" t="str">
        <f aca="false">'القوائم Lists'!$B$6</f>
        <v>السفر والتنقل</v>
      </c>
      <c r="C13" s="40"/>
      <c r="D13" s="28" t="n">
        <f aca="false">SUMIF('البيانات Inputs'!$B$17:$B$56,$A13,'البيانات Inputs'!$E$17:$E$56)</f>
        <v>0</v>
      </c>
      <c r="E13" s="28" t="n">
        <f aca="false">SUMPRODUCT(('البيانات Inputs'!$B$17:$B$56=$A13)*INDEX('البيانات Inputs'!$F$17:$AC$56,0,MAX(1,MIN(24,'البيانات Inputs'!$E$9))))</f>
        <v>0</v>
      </c>
      <c r="F13" s="28" t="n">
        <f aca="false">SUMIF('البيانات Inputs'!$B$17:$B$56,$A13,'البيانات Inputs'!$AD$17:$AD$56)</f>
        <v>0</v>
      </c>
      <c r="G13" s="28" t="n">
        <f aca="false">D13-F13</f>
        <v>0</v>
      </c>
      <c r="H13" s="29" t="str">
        <f aca="false">IF(D13=0,"",F13/D13)</f>
        <v/>
      </c>
      <c r="I13" s="41" t="str">
        <f aca="false">IF(AND(D13=0,F13=0),"",IF(F13&gt;D13,"تجاوز الموازنة",IF(H13-$C$7&gt;'البيانات Inputs'!$E$10,"أسرع من الخطة",IF($C$7-H13&gt;'البيانات Inputs'!$E$10,"أبطأ من الخطة","ضمن الهامش"))))</f>
        <v/>
      </c>
    </row>
    <row r="14" customFormat="false" ht="15" hidden="false" customHeight="false" outlineLevel="0" collapsed="false">
      <c r="A14" s="39" t="str">
        <f aca="false">'القوائم Lists'!$A$7</f>
        <v>D</v>
      </c>
      <c r="B14" s="40" t="str">
        <f aca="false">'القوائم Lists'!$B$7</f>
        <v>المعدات والمستلزمات</v>
      </c>
      <c r="C14" s="40"/>
      <c r="D14" s="28" t="n">
        <f aca="false">SUMIF('البيانات Inputs'!$B$17:$B$56,$A14,'البيانات Inputs'!$E$17:$E$56)</f>
        <v>0</v>
      </c>
      <c r="E14" s="28" t="n">
        <f aca="false">SUMPRODUCT(('البيانات Inputs'!$B$17:$B$56=$A14)*INDEX('البيانات Inputs'!$F$17:$AC$56,0,MAX(1,MIN(24,'البيانات Inputs'!$E$9))))</f>
        <v>0</v>
      </c>
      <c r="F14" s="28" t="n">
        <f aca="false">SUMIF('البيانات Inputs'!$B$17:$B$56,$A14,'البيانات Inputs'!$AD$17:$AD$56)</f>
        <v>0</v>
      </c>
      <c r="G14" s="28" t="n">
        <f aca="false">D14-F14</f>
        <v>0</v>
      </c>
      <c r="H14" s="29" t="str">
        <f aca="false">IF(D14=0,"",F14/D14)</f>
        <v/>
      </c>
      <c r="I14" s="41" t="str">
        <f aca="false">IF(AND(D14=0,F14=0),"",IF(F14&gt;D14,"تجاوز الموازنة",IF(H14-$C$7&gt;'البيانات Inputs'!$E$10,"أسرع من الخطة",IF($C$7-H14&gt;'البيانات Inputs'!$E$10,"أبطأ من الخطة","ضمن الهامش"))))</f>
        <v/>
      </c>
    </row>
    <row r="15" customFormat="false" ht="15" hidden="false" customHeight="false" outlineLevel="0" collapsed="false">
      <c r="A15" s="39" t="str">
        <f aca="false">'القوائم Lists'!$A$8</f>
        <v>E</v>
      </c>
      <c r="B15" s="40" t="str">
        <f aca="false">'القوائم Lists'!$B$8</f>
        <v>تكاليف تشغيل المكتب</v>
      </c>
      <c r="C15" s="40"/>
      <c r="D15" s="28" t="n">
        <f aca="false">SUMIF('البيانات Inputs'!$B$17:$B$56,$A15,'البيانات Inputs'!$E$17:$E$56)</f>
        <v>0</v>
      </c>
      <c r="E15" s="28" t="n">
        <f aca="false">SUMPRODUCT(('البيانات Inputs'!$B$17:$B$56=$A15)*INDEX('البيانات Inputs'!$F$17:$AC$56,0,MAX(1,MIN(24,'البيانات Inputs'!$E$9))))</f>
        <v>0</v>
      </c>
      <c r="F15" s="28" t="n">
        <f aca="false">SUMIF('البيانات Inputs'!$B$17:$B$56,$A15,'البيانات Inputs'!$AD$17:$AD$56)</f>
        <v>0</v>
      </c>
      <c r="G15" s="28" t="n">
        <f aca="false">D15-F15</f>
        <v>0</v>
      </c>
      <c r="H15" s="29" t="str">
        <f aca="false">IF(D15=0,"",F15/D15)</f>
        <v/>
      </c>
      <c r="I15" s="41" t="str">
        <f aca="false">IF(AND(D15=0,F15=0),"",IF(F15&gt;D15,"تجاوز الموازنة",IF(H15-$C$7&gt;'البيانات Inputs'!$E$10,"أسرع من الخطة",IF($C$7-H15&gt;'البيانات Inputs'!$E$10,"أبطأ من الخطة","ضمن الهامش"))))</f>
        <v/>
      </c>
    </row>
    <row r="16" customFormat="false" ht="15" hidden="false" customHeight="false" outlineLevel="0" collapsed="false">
      <c r="A16" s="39" t="str">
        <f aca="false">'القوائم Lists'!$A$9</f>
        <v>F</v>
      </c>
      <c r="B16" s="40" t="str">
        <f aca="false">'القوائم Lists'!$B$9</f>
        <v>المتابعة والتدقيق والمالية</v>
      </c>
      <c r="C16" s="40"/>
      <c r="D16" s="28" t="n">
        <f aca="false">SUMIF('البيانات Inputs'!$B$17:$B$56,$A16,'البيانات Inputs'!$E$17:$E$56)</f>
        <v>0</v>
      </c>
      <c r="E16" s="28" t="n">
        <f aca="false">SUMPRODUCT(('البيانات Inputs'!$B$17:$B$56=$A16)*INDEX('البيانات Inputs'!$F$17:$AC$56,0,MAX(1,MIN(24,'البيانات Inputs'!$E$9))))</f>
        <v>0</v>
      </c>
      <c r="F16" s="28" t="n">
        <f aca="false">SUMIF('البيانات Inputs'!$B$17:$B$56,$A16,'البيانات Inputs'!$AD$17:$AD$56)</f>
        <v>0</v>
      </c>
      <c r="G16" s="28" t="n">
        <f aca="false">D16-F16</f>
        <v>0</v>
      </c>
      <c r="H16" s="29" t="str">
        <f aca="false">IF(D16=0,"",F16/D16)</f>
        <v/>
      </c>
      <c r="I16" s="41" t="str">
        <f aca="false">IF(AND(D16=0,F16=0),"",IF(F16&gt;D16,"تجاوز الموازنة",IF(H16-$C$7&gt;'البيانات Inputs'!$E$10,"أسرع من الخطة",IF($C$7-H16&gt;'البيانات Inputs'!$E$10,"أبطأ من الخطة","ضمن الهامش"))))</f>
        <v/>
      </c>
    </row>
    <row r="17" customFormat="false" ht="15" hidden="false" customHeight="false" outlineLevel="0" collapsed="false">
      <c r="A17" s="39" t="str">
        <f aca="false">'القوائم Lists'!$A$10</f>
        <v>G</v>
      </c>
      <c r="B17" s="40" t="str">
        <f aca="false">'القوائم Lists'!$B$10</f>
        <v>التكاليف غير المباشرة</v>
      </c>
      <c r="C17" s="40"/>
      <c r="D17" s="28" t="n">
        <f aca="false">SUMIF('البيانات Inputs'!$B$17:$B$56,$A17,'البيانات Inputs'!$E$17:$E$56)</f>
        <v>0</v>
      </c>
      <c r="E17" s="28" t="n">
        <f aca="false">SUMPRODUCT(('البيانات Inputs'!$B$17:$B$56=$A17)*INDEX('البيانات Inputs'!$F$17:$AC$56,0,MAX(1,MIN(24,'البيانات Inputs'!$E$9))))</f>
        <v>0</v>
      </c>
      <c r="F17" s="28" t="n">
        <f aca="false">SUMIF('البيانات Inputs'!$B$17:$B$56,$A17,'البيانات Inputs'!$AD$17:$AD$56)</f>
        <v>0</v>
      </c>
      <c r="G17" s="28" t="n">
        <f aca="false">D17-F17</f>
        <v>0</v>
      </c>
      <c r="H17" s="29" t="str">
        <f aca="false">IF(D17=0,"",F17/D17)</f>
        <v/>
      </c>
      <c r="I17" s="41" t="str">
        <f aca="false">IF(AND(D17=0,F17=0),"",IF(F17&gt;D17,"تجاوز الموازنة",IF(H17-$C$7&gt;'البيانات Inputs'!$E$10,"أسرع من الخطة",IF($C$7-H17&gt;'البيانات Inputs'!$E$10,"أبطأ من الخطة","ضمن الهامش"))))</f>
        <v/>
      </c>
    </row>
    <row r="18" customFormat="false" ht="15" hidden="false" customHeight="false" outlineLevel="0" collapsed="false">
      <c r="A18" s="39" t="str">
        <f aca="false">'القوائم Lists'!$A$11</f>
        <v>H</v>
      </c>
      <c r="B18" s="40" t="str">
        <f aca="false">'القوائم Lists'!$B$11</f>
        <v>أخرى</v>
      </c>
      <c r="C18" s="40"/>
      <c r="D18" s="28" t="n">
        <f aca="false">SUMIF('البيانات Inputs'!$B$17:$B$56,$A18,'البيانات Inputs'!$E$17:$E$56)</f>
        <v>0</v>
      </c>
      <c r="E18" s="28" t="n">
        <f aca="false">SUMPRODUCT(('البيانات Inputs'!$B$17:$B$56=$A18)*INDEX('البيانات Inputs'!$F$17:$AC$56,0,MAX(1,MIN(24,'البيانات Inputs'!$E$9))))</f>
        <v>0</v>
      </c>
      <c r="F18" s="28" t="n">
        <f aca="false">SUMIF('البيانات Inputs'!$B$17:$B$56,$A18,'البيانات Inputs'!$AD$17:$AD$56)</f>
        <v>0</v>
      </c>
      <c r="G18" s="28" t="n">
        <f aca="false">D18-F18</f>
        <v>0</v>
      </c>
      <c r="H18" s="29" t="str">
        <f aca="false">IF(D18=0,"",F18/D18)</f>
        <v/>
      </c>
      <c r="I18" s="41" t="str">
        <f aca="false">IF(AND(D18=0,F18=0),"",IF(F18&gt;D18,"تجاوز الموازنة",IF(H18-$C$7&gt;'البيانات Inputs'!$E$10,"أسرع من الخطة",IF($C$7-H18&gt;'البيانات Inputs'!$E$10,"أبطأ من الخطة","ضمن الهامش"))))</f>
        <v/>
      </c>
    </row>
    <row r="19" customFormat="false" ht="15" hidden="false" customHeight="false" outlineLevel="0" collapsed="false">
      <c r="A19" s="39" t="s">
        <v>83</v>
      </c>
      <c r="B19" s="40" t="s">
        <v>84</v>
      </c>
      <c r="C19" s="40"/>
      <c r="D19" s="28" t="n">
        <f aca="false">'البيانات Inputs'!$E$57-SUM(D11:D18)</f>
        <v>0</v>
      </c>
      <c r="E19" s="28" t="n">
        <f aca="false">INDEX('البيانات Inputs'!$F$57:$AC$57,MAX(1,MIN(24,'البيانات Inputs'!$E$9)))-SUM(E11:E18)</f>
        <v>0</v>
      </c>
      <c r="F19" s="28" t="n">
        <f aca="false">'البيانات Inputs'!$AD$57-SUM(F11:F18)</f>
        <v>0</v>
      </c>
      <c r="G19" s="28" t="n">
        <f aca="false">D19-F19</f>
        <v>0</v>
      </c>
      <c r="H19" s="29" t="str">
        <f aca="false">IF(D19=0,"",F19/D19)</f>
        <v/>
      </c>
      <c r="I19" s="41" t="str">
        <f aca="false">IF(AND(D19=0,F19=0),"",IF(F19&gt;D19,"تجاوز الموازنة",IF(H19-$C$7&gt;'البيانات Inputs'!$E$10,"أسرع من الخطة",IF($C$7-H19&gt;'البيانات Inputs'!$E$10,"أبطأ من الخطة","ضمن الهامش"))))</f>
        <v/>
      </c>
    </row>
    <row r="20" customFormat="false" ht="15" hidden="false" customHeight="false" outlineLevel="0" collapsed="false">
      <c r="A20" s="35" t="s">
        <v>72</v>
      </c>
      <c r="B20" s="35"/>
      <c r="C20" s="35"/>
      <c r="D20" s="33" t="n">
        <f aca="false">SUM(D11:D19)</f>
        <v>0</v>
      </c>
      <c r="E20" s="33" t="n">
        <f aca="false">SUM(E11:E19)</f>
        <v>0</v>
      </c>
      <c r="F20" s="33" t="n">
        <f aca="false">SUM(F11:F19)</f>
        <v>0</v>
      </c>
      <c r="G20" s="33" t="n">
        <f aca="false">D20-F20</f>
        <v>0</v>
      </c>
      <c r="H20" s="34" t="str">
        <f aca="false">IF(D20=0,"",F20/D20)</f>
        <v/>
      </c>
      <c r="I20" s="42" t="str">
        <f aca="false">IF(AND(D20=0,F20=0),"",IF(F20&gt;D20,"تجاوز الموازنة",IF(H20-$C$7&gt;'البيانات Inputs'!$E$10,"أسرع من الخطة",IF($C$7-H20&gt;'البيانات Inputs'!$E$10,"أبطأ من الخطة","ضمن الهامش"))))</f>
        <v/>
      </c>
    </row>
    <row r="22" customFormat="false" ht="15" hidden="false" customHeight="false" outlineLevel="0" collapsed="false">
      <c r="A22" s="38" t="s">
        <v>85</v>
      </c>
    </row>
    <row r="23" customFormat="false" ht="23.85" hidden="false" customHeight="false" outlineLevel="0" collapsed="false">
      <c r="A23" s="21" t="s">
        <v>56</v>
      </c>
      <c r="B23" s="21" t="s">
        <v>57</v>
      </c>
      <c r="C23" s="21" t="s">
        <v>86</v>
      </c>
      <c r="D23" s="21" t="s">
        <v>60</v>
      </c>
      <c r="E23" s="21" t="s">
        <v>80</v>
      </c>
      <c r="F23" s="21" t="s">
        <v>81</v>
      </c>
      <c r="G23" s="21" t="s">
        <v>62</v>
      </c>
      <c r="H23" s="21" t="s">
        <v>63</v>
      </c>
      <c r="I23" s="21" t="s">
        <v>82</v>
      </c>
    </row>
    <row r="24" customFormat="false" ht="15" hidden="false" customHeight="false" outlineLevel="0" collapsed="false">
      <c r="A24" s="39" t="str">
        <f aca="false">IF('البيانات Inputs'!A17="","",'البيانات Inputs'!A17)</f>
        <v/>
      </c>
      <c r="B24" s="11" t="str">
        <f aca="false">IFERROR(INDEX('القوائم Lists'!$B$4:$B$11,MATCH('البيانات Inputs'!B17,'القوائم Lists'!$A$4:$A$11,0)),"")</f>
        <v/>
      </c>
      <c r="C24" s="11" t="str">
        <f aca="false">IF('البيانات Inputs'!C17&lt;&gt;"",'البيانات Inputs'!C17,IF('البيانات Inputs'!D17&lt;&gt;"",'البيانات Inputs'!D17,""))</f>
        <v/>
      </c>
      <c r="D24" s="28" t="n">
        <f aca="false">'البيانات Inputs'!E17</f>
        <v>0</v>
      </c>
      <c r="E24" s="28" t="n">
        <f aca="false">INDEX('البيانات Inputs'!F17:AC17,MAX(1,MIN(24,'البيانات Inputs'!$E$9)))</f>
        <v>0</v>
      </c>
      <c r="F24" s="28" t="n">
        <f aca="false">'البيانات Inputs'!AD17</f>
        <v>0</v>
      </c>
      <c r="G24" s="28" t="n">
        <f aca="false">'البيانات Inputs'!AE17</f>
        <v>0</v>
      </c>
      <c r="H24" s="29" t="str">
        <f aca="false">IF(D24=0,"",F24/D24)</f>
        <v/>
      </c>
      <c r="I24" s="41" t="str">
        <f aca="false">IF(AND(D24=0,F24=0),"",IF(F24&gt;D24,"تجاوز الموازنة",IF(H24-$C$7&gt;'البيانات Inputs'!$E$10,"أسرع من الخطة",IF($C$7-H24&gt;'البيانات Inputs'!$E$10,"أبطأ من الخطة","ضمن الهامش"))))</f>
        <v/>
      </c>
    </row>
    <row r="25" customFormat="false" ht="15" hidden="false" customHeight="false" outlineLevel="0" collapsed="false">
      <c r="A25" s="39" t="str">
        <f aca="false">IF('البيانات Inputs'!A18="","",'البيانات Inputs'!A18)</f>
        <v/>
      </c>
      <c r="B25" s="11" t="str">
        <f aca="false">IFERROR(INDEX('القوائم Lists'!$B$4:$B$11,MATCH('البيانات Inputs'!B18,'القوائم Lists'!$A$4:$A$11,0)),"")</f>
        <v/>
      </c>
      <c r="C25" s="11" t="str">
        <f aca="false">IF('البيانات Inputs'!C18&lt;&gt;"",'البيانات Inputs'!C18,IF('البيانات Inputs'!D18&lt;&gt;"",'البيانات Inputs'!D18,""))</f>
        <v/>
      </c>
      <c r="D25" s="28" t="n">
        <f aca="false">'البيانات Inputs'!E18</f>
        <v>0</v>
      </c>
      <c r="E25" s="28" t="n">
        <f aca="false">INDEX('البيانات Inputs'!F18:AC18,MAX(1,MIN(24,'البيانات Inputs'!$E$9)))</f>
        <v>0</v>
      </c>
      <c r="F25" s="28" t="n">
        <f aca="false">'البيانات Inputs'!AD18</f>
        <v>0</v>
      </c>
      <c r="G25" s="28" t="n">
        <f aca="false">'البيانات Inputs'!AE18</f>
        <v>0</v>
      </c>
      <c r="H25" s="29" t="str">
        <f aca="false">IF(D25=0,"",F25/D25)</f>
        <v/>
      </c>
      <c r="I25" s="41" t="str">
        <f aca="false">IF(AND(D25=0,F25=0),"",IF(F25&gt;D25,"تجاوز الموازنة",IF(H25-$C$7&gt;'البيانات Inputs'!$E$10,"أسرع من الخطة",IF($C$7-H25&gt;'البيانات Inputs'!$E$10,"أبطأ من الخطة","ضمن الهامش"))))</f>
        <v/>
      </c>
    </row>
    <row r="26" customFormat="false" ht="15" hidden="false" customHeight="false" outlineLevel="0" collapsed="false">
      <c r="A26" s="39" t="str">
        <f aca="false">IF('البيانات Inputs'!A19="","",'البيانات Inputs'!A19)</f>
        <v/>
      </c>
      <c r="B26" s="11" t="str">
        <f aca="false">IFERROR(INDEX('القوائم Lists'!$B$4:$B$11,MATCH('البيانات Inputs'!B19,'القوائم Lists'!$A$4:$A$11,0)),"")</f>
        <v/>
      </c>
      <c r="C26" s="11" t="str">
        <f aca="false">IF('البيانات Inputs'!C19&lt;&gt;"",'البيانات Inputs'!C19,IF('البيانات Inputs'!D19&lt;&gt;"",'البيانات Inputs'!D19,""))</f>
        <v/>
      </c>
      <c r="D26" s="28" t="n">
        <f aca="false">'البيانات Inputs'!E19</f>
        <v>0</v>
      </c>
      <c r="E26" s="28" t="n">
        <f aca="false">INDEX('البيانات Inputs'!F19:AC19,MAX(1,MIN(24,'البيانات Inputs'!$E$9)))</f>
        <v>0</v>
      </c>
      <c r="F26" s="28" t="n">
        <f aca="false">'البيانات Inputs'!AD19</f>
        <v>0</v>
      </c>
      <c r="G26" s="28" t="n">
        <f aca="false">'البيانات Inputs'!AE19</f>
        <v>0</v>
      </c>
      <c r="H26" s="29" t="str">
        <f aca="false">IF(D26=0,"",F26/D26)</f>
        <v/>
      </c>
      <c r="I26" s="41" t="str">
        <f aca="false">IF(AND(D26=0,F26=0),"",IF(F26&gt;D26,"تجاوز الموازنة",IF(H26-$C$7&gt;'البيانات Inputs'!$E$10,"أسرع من الخطة",IF($C$7-H26&gt;'البيانات Inputs'!$E$10,"أبطأ من الخطة","ضمن الهامش"))))</f>
        <v/>
      </c>
    </row>
    <row r="27" customFormat="false" ht="15" hidden="false" customHeight="false" outlineLevel="0" collapsed="false">
      <c r="A27" s="39" t="str">
        <f aca="false">IF('البيانات Inputs'!A20="","",'البيانات Inputs'!A20)</f>
        <v/>
      </c>
      <c r="B27" s="11" t="str">
        <f aca="false">IFERROR(INDEX('القوائم Lists'!$B$4:$B$11,MATCH('البيانات Inputs'!B20,'القوائم Lists'!$A$4:$A$11,0)),"")</f>
        <v/>
      </c>
      <c r="C27" s="11" t="str">
        <f aca="false">IF('البيانات Inputs'!C20&lt;&gt;"",'البيانات Inputs'!C20,IF('البيانات Inputs'!D20&lt;&gt;"",'البيانات Inputs'!D20,""))</f>
        <v/>
      </c>
      <c r="D27" s="28" t="n">
        <f aca="false">'البيانات Inputs'!E20</f>
        <v>0</v>
      </c>
      <c r="E27" s="28" t="n">
        <f aca="false">INDEX('البيانات Inputs'!F20:AC20,MAX(1,MIN(24,'البيانات Inputs'!$E$9)))</f>
        <v>0</v>
      </c>
      <c r="F27" s="28" t="n">
        <f aca="false">'البيانات Inputs'!AD20</f>
        <v>0</v>
      </c>
      <c r="G27" s="28" t="n">
        <f aca="false">'البيانات Inputs'!AE20</f>
        <v>0</v>
      </c>
      <c r="H27" s="29" t="str">
        <f aca="false">IF(D27=0,"",F27/D27)</f>
        <v/>
      </c>
      <c r="I27" s="41" t="str">
        <f aca="false">IF(AND(D27=0,F27=0),"",IF(F27&gt;D27,"تجاوز الموازنة",IF(H27-$C$7&gt;'البيانات Inputs'!$E$10,"أسرع من الخطة",IF($C$7-H27&gt;'البيانات Inputs'!$E$10,"أبطأ من الخطة","ضمن الهامش"))))</f>
        <v/>
      </c>
    </row>
    <row r="28" customFormat="false" ht="15" hidden="false" customHeight="false" outlineLevel="0" collapsed="false">
      <c r="A28" s="39" t="str">
        <f aca="false">IF('البيانات Inputs'!A21="","",'البيانات Inputs'!A21)</f>
        <v/>
      </c>
      <c r="B28" s="11" t="str">
        <f aca="false">IFERROR(INDEX('القوائم Lists'!$B$4:$B$11,MATCH('البيانات Inputs'!B21,'القوائم Lists'!$A$4:$A$11,0)),"")</f>
        <v/>
      </c>
      <c r="C28" s="11" t="str">
        <f aca="false">IF('البيانات Inputs'!C21&lt;&gt;"",'البيانات Inputs'!C21,IF('البيانات Inputs'!D21&lt;&gt;"",'البيانات Inputs'!D21,""))</f>
        <v/>
      </c>
      <c r="D28" s="28" t="n">
        <f aca="false">'البيانات Inputs'!E21</f>
        <v>0</v>
      </c>
      <c r="E28" s="28" t="n">
        <f aca="false">INDEX('البيانات Inputs'!F21:AC21,MAX(1,MIN(24,'البيانات Inputs'!$E$9)))</f>
        <v>0</v>
      </c>
      <c r="F28" s="28" t="n">
        <f aca="false">'البيانات Inputs'!AD21</f>
        <v>0</v>
      </c>
      <c r="G28" s="28" t="n">
        <f aca="false">'البيانات Inputs'!AE21</f>
        <v>0</v>
      </c>
      <c r="H28" s="29" t="str">
        <f aca="false">IF(D28=0,"",F28/D28)</f>
        <v/>
      </c>
      <c r="I28" s="41" t="str">
        <f aca="false">IF(AND(D28=0,F28=0),"",IF(F28&gt;D28,"تجاوز الموازنة",IF(H28-$C$7&gt;'البيانات Inputs'!$E$10,"أسرع من الخطة",IF($C$7-H28&gt;'البيانات Inputs'!$E$10,"أبطأ من الخطة","ضمن الهامش"))))</f>
        <v/>
      </c>
    </row>
    <row r="29" customFormat="false" ht="15" hidden="false" customHeight="false" outlineLevel="0" collapsed="false">
      <c r="A29" s="39" t="str">
        <f aca="false">IF('البيانات Inputs'!A22="","",'البيانات Inputs'!A22)</f>
        <v/>
      </c>
      <c r="B29" s="11" t="str">
        <f aca="false">IFERROR(INDEX('القوائم Lists'!$B$4:$B$11,MATCH('البيانات Inputs'!B22,'القوائم Lists'!$A$4:$A$11,0)),"")</f>
        <v/>
      </c>
      <c r="C29" s="11" t="str">
        <f aca="false">IF('البيانات Inputs'!C22&lt;&gt;"",'البيانات Inputs'!C22,IF('البيانات Inputs'!D22&lt;&gt;"",'البيانات Inputs'!D22,""))</f>
        <v/>
      </c>
      <c r="D29" s="28" t="n">
        <f aca="false">'البيانات Inputs'!E22</f>
        <v>0</v>
      </c>
      <c r="E29" s="28" t="n">
        <f aca="false">INDEX('البيانات Inputs'!F22:AC22,MAX(1,MIN(24,'البيانات Inputs'!$E$9)))</f>
        <v>0</v>
      </c>
      <c r="F29" s="28" t="n">
        <f aca="false">'البيانات Inputs'!AD22</f>
        <v>0</v>
      </c>
      <c r="G29" s="28" t="n">
        <f aca="false">'البيانات Inputs'!AE22</f>
        <v>0</v>
      </c>
      <c r="H29" s="29" t="str">
        <f aca="false">IF(D29=0,"",F29/D29)</f>
        <v/>
      </c>
      <c r="I29" s="41" t="str">
        <f aca="false">IF(AND(D29=0,F29=0),"",IF(F29&gt;D29,"تجاوز الموازنة",IF(H29-$C$7&gt;'البيانات Inputs'!$E$10,"أسرع من الخطة",IF($C$7-H29&gt;'البيانات Inputs'!$E$10,"أبطأ من الخطة","ضمن الهامش"))))</f>
        <v/>
      </c>
    </row>
    <row r="30" customFormat="false" ht="15" hidden="false" customHeight="false" outlineLevel="0" collapsed="false">
      <c r="A30" s="39" t="str">
        <f aca="false">IF('البيانات Inputs'!A23="","",'البيانات Inputs'!A23)</f>
        <v/>
      </c>
      <c r="B30" s="11" t="str">
        <f aca="false">IFERROR(INDEX('القوائم Lists'!$B$4:$B$11,MATCH('البيانات Inputs'!B23,'القوائم Lists'!$A$4:$A$11,0)),"")</f>
        <v/>
      </c>
      <c r="C30" s="11" t="str">
        <f aca="false">IF('البيانات Inputs'!C23&lt;&gt;"",'البيانات Inputs'!C23,IF('البيانات Inputs'!D23&lt;&gt;"",'البيانات Inputs'!D23,""))</f>
        <v/>
      </c>
      <c r="D30" s="28" t="n">
        <f aca="false">'البيانات Inputs'!E23</f>
        <v>0</v>
      </c>
      <c r="E30" s="28" t="n">
        <f aca="false">INDEX('البيانات Inputs'!F23:AC23,MAX(1,MIN(24,'البيانات Inputs'!$E$9)))</f>
        <v>0</v>
      </c>
      <c r="F30" s="28" t="n">
        <f aca="false">'البيانات Inputs'!AD23</f>
        <v>0</v>
      </c>
      <c r="G30" s="28" t="n">
        <f aca="false">'البيانات Inputs'!AE23</f>
        <v>0</v>
      </c>
      <c r="H30" s="29" t="str">
        <f aca="false">IF(D30=0,"",F30/D30)</f>
        <v/>
      </c>
      <c r="I30" s="41" t="str">
        <f aca="false">IF(AND(D30=0,F30=0),"",IF(F30&gt;D30,"تجاوز الموازنة",IF(H30-$C$7&gt;'البيانات Inputs'!$E$10,"أسرع من الخطة",IF($C$7-H30&gt;'البيانات Inputs'!$E$10,"أبطأ من الخطة","ضمن الهامش"))))</f>
        <v/>
      </c>
    </row>
    <row r="31" customFormat="false" ht="15" hidden="false" customHeight="false" outlineLevel="0" collapsed="false">
      <c r="A31" s="39" t="str">
        <f aca="false">IF('البيانات Inputs'!A24="","",'البيانات Inputs'!A24)</f>
        <v/>
      </c>
      <c r="B31" s="11" t="str">
        <f aca="false">IFERROR(INDEX('القوائم Lists'!$B$4:$B$11,MATCH('البيانات Inputs'!B24,'القوائم Lists'!$A$4:$A$11,0)),"")</f>
        <v/>
      </c>
      <c r="C31" s="11" t="str">
        <f aca="false">IF('البيانات Inputs'!C24&lt;&gt;"",'البيانات Inputs'!C24,IF('البيانات Inputs'!D24&lt;&gt;"",'البيانات Inputs'!D24,""))</f>
        <v/>
      </c>
      <c r="D31" s="28" t="n">
        <f aca="false">'البيانات Inputs'!E24</f>
        <v>0</v>
      </c>
      <c r="E31" s="28" t="n">
        <f aca="false">INDEX('البيانات Inputs'!F24:AC24,MAX(1,MIN(24,'البيانات Inputs'!$E$9)))</f>
        <v>0</v>
      </c>
      <c r="F31" s="28" t="n">
        <f aca="false">'البيانات Inputs'!AD24</f>
        <v>0</v>
      </c>
      <c r="G31" s="28" t="n">
        <f aca="false">'البيانات Inputs'!AE24</f>
        <v>0</v>
      </c>
      <c r="H31" s="29" t="str">
        <f aca="false">IF(D31=0,"",F31/D31)</f>
        <v/>
      </c>
      <c r="I31" s="41" t="str">
        <f aca="false">IF(AND(D31=0,F31=0),"",IF(F31&gt;D31,"تجاوز الموازنة",IF(H31-$C$7&gt;'البيانات Inputs'!$E$10,"أسرع من الخطة",IF($C$7-H31&gt;'البيانات Inputs'!$E$10,"أبطأ من الخطة","ضمن الهامش"))))</f>
        <v/>
      </c>
    </row>
    <row r="32" customFormat="false" ht="15" hidden="false" customHeight="false" outlineLevel="0" collapsed="false">
      <c r="A32" s="39" t="str">
        <f aca="false">IF('البيانات Inputs'!A25="","",'البيانات Inputs'!A25)</f>
        <v/>
      </c>
      <c r="B32" s="11" t="str">
        <f aca="false">IFERROR(INDEX('القوائم Lists'!$B$4:$B$11,MATCH('البيانات Inputs'!B25,'القوائم Lists'!$A$4:$A$11,0)),"")</f>
        <v/>
      </c>
      <c r="C32" s="11" t="str">
        <f aca="false">IF('البيانات Inputs'!C25&lt;&gt;"",'البيانات Inputs'!C25,IF('البيانات Inputs'!D25&lt;&gt;"",'البيانات Inputs'!D25,""))</f>
        <v/>
      </c>
      <c r="D32" s="28" t="n">
        <f aca="false">'البيانات Inputs'!E25</f>
        <v>0</v>
      </c>
      <c r="E32" s="28" t="n">
        <f aca="false">INDEX('البيانات Inputs'!F25:AC25,MAX(1,MIN(24,'البيانات Inputs'!$E$9)))</f>
        <v>0</v>
      </c>
      <c r="F32" s="28" t="n">
        <f aca="false">'البيانات Inputs'!AD25</f>
        <v>0</v>
      </c>
      <c r="G32" s="28" t="n">
        <f aca="false">'البيانات Inputs'!AE25</f>
        <v>0</v>
      </c>
      <c r="H32" s="29" t="str">
        <f aca="false">IF(D32=0,"",F32/D32)</f>
        <v/>
      </c>
      <c r="I32" s="41" t="str">
        <f aca="false">IF(AND(D32=0,F32=0),"",IF(F32&gt;D32,"تجاوز الموازنة",IF(H32-$C$7&gt;'البيانات Inputs'!$E$10,"أسرع من الخطة",IF($C$7-H32&gt;'البيانات Inputs'!$E$10,"أبطأ من الخطة","ضمن الهامش"))))</f>
        <v/>
      </c>
    </row>
    <row r="33" customFormat="false" ht="15" hidden="false" customHeight="false" outlineLevel="0" collapsed="false">
      <c r="A33" s="39" t="str">
        <f aca="false">IF('البيانات Inputs'!A26="","",'البيانات Inputs'!A26)</f>
        <v/>
      </c>
      <c r="B33" s="11" t="str">
        <f aca="false">IFERROR(INDEX('القوائم Lists'!$B$4:$B$11,MATCH('البيانات Inputs'!B26,'القوائم Lists'!$A$4:$A$11,0)),"")</f>
        <v/>
      </c>
      <c r="C33" s="11" t="str">
        <f aca="false">IF('البيانات Inputs'!C26&lt;&gt;"",'البيانات Inputs'!C26,IF('البيانات Inputs'!D26&lt;&gt;"",'البيانات Inputs'!D26,""))</f>
        <v/>
      </c>
      <c r="D33" s="28" t="n">
        <f aca="false">'البيانات Inputs'!E26</f>
        <v>0</v>
      </c>
      <c r="E33" s="28" t="n">
        <f aca="false">INDEX('البيانات Inputs'!F26:AC26,MAX(1,MIN(24,'البيانات Inputs'!$E$9)))</f>
        <v>0</v>
      </c>
      <c r="F33" s="28" t="n">
        <f aca="false">'البيانات Inputs'!AD26</f>
        <v>0</v>
      </c>
      <c r="G33" s="28" t="n">
        <f aca="false">'البيانات Inputs'!AE26</f>
        <v>0</v>
      </c>
      <c r="H33" s="29" t="str">
        <f aca="false">IF(D33=0,"",F33/D33)</f>
        <v/>
      </c>
      <c r="I33" s="41" t="str">
        <f aca="false">IF(AND(D33=0,F33=0),"",IF(F33&gt;D33,"تجاوز الموازنة",IF(H33-$C$7&gt;'البيانات Inputs'!$E$10,"أسرع من الخطة",IF($C$7-H33&gt;'البيانات Inputs'!$E$10,"أبطأ من الخطة","ضمن الهامش"))))</f>
        <v/>
      </c>
    </row>
    <row r="34" customFormat="false" ht="15" hidden="false" customHeight="false" outlineLevel="0" collapsed="false">
      <c r="A34" s="39" t="str">
        <f aca="false">IF('البيانات Inputs'!A27="","",'البيانات Inputs'!A27)</f>
        <v/>
      </c>
      <c r="B34" s="11" t="str">
        <f aca="false">IFERROR(INDEX('القوائم Lists'!$B$4:$B$11,MATCH('البيانات Inputs'!B27,'القوائم Lists'!$A$4:$A$11,0)),"")</f>
        <v/>
      </c>
      <c r="C34" s="11" t="str">
        <f aca="false">IF('البيانات Inputs'!C27&lt;&gt;"",'البيانات Inputs'!C27,IF('البيانات Inputs'!D27&lt;&gt;"",'البيانات Inputs'!D27,""))</f>
        <v/>
      </c>
      <c r="D34" s="28" t="n">
        <f aca="false">'البيانات Inputs'!E27</f>
        <v>0</v>
      </c>
      <c r="E34" s="28" t="n">
        <f aca="false">INDEX('البيانات Inputs'!F27:AC27,MAX(1,MIN(24,'البيانات Inputs'!$E$9)))</f>
        <v>0</v>
      </c>
      <c r="F34" s="28" t="n">
        <f aca="false">'البيانات Inputs'!AD27</f>
        <v>0</v>
      </c>
      <c r="G34" s="28" t="n">
        <f aca="false">'البيانات Inputs'!AE27</f>
        <v>0</v>
      </c>
      <c r="H34" s="29" t="str">
        <f aca="false">IF(D34=0,"",F34/D34)</f>
        <v/>
      </c>
      <c r="I34" s="41" t="str">
        <f aca="false">IF(AND(D34=0,F34=0),"",IF(F34&gt;D34,"تجاوز الموازنة",IF(H34-$C$7&gt;'البيانات Inputs'!$E$10,"أسرع من الخطة",IF($C$7-H34&gt;'البيانات Inputs'!$E$10,"أبطأ من الخطة","ضمن الهامش"))))</f>
        <v/>
      </c>
    </row>
    <row r="35" customFormat="false" ht="15" hidden="false" customHeight="false" outlineLevel="0" collapsed="false">
      <c r="A35" s="39" t="str">
        <f aca="false">IF('البيانات Inputs'!A28="","",'البيانات Inputs'!A28)</f>
        <v/>
      </c>
      <c r="B35" s="11" t="str">
        <f aca="false">IFERROR(INDEX('القوائم Lists'!$B$4:$B$11,MATCH('البيانات Inputs'!B28,'القوائم Lists'!$A$4:$A$11,0)),"")</f>
        <v/>
      </c>
      <c r="C35" s="11" t="str">
        <f aca="false">IF('البيانات Inputs'!C28&lt;&gt;"",'البيانات Inputs'!C28,IF('البيانات Inputs'!D28&lt;&gt;"",'البيانات Inputs'!D28,""))</f>
        <v/>
      </c>
      <c r="D35" s="28" t="n">
        <f aca="false">'البيانات Inputs'!E28</f>
        <v>0</v>
      </c>
      <c r="E35" s="28" t="n">
        <f aca="false">INDEX('البيانات Inputs'!F28:AC28,MAX(1,MIN(24,'البيانات Inputs'!$E$9)))</f>
        <v>0</v>
      </c>
      <c r="F35" s="28" t="n">
        <f aca="false">'البيانات Inputs'!AD28</f>
        <v>0</v>
      </c>
      <c r="G35" s="28" t="n">
        <f aca="false">'البيانات Inputs'!AE28</f>
        <v>0</v>
      </c>
      <c r="H35" s="29" t="str">
        <f aca="false">IF(D35=0,"",F35/D35)</f>
        <v/>
      </c>
      <c r="I35" s="41" t="str">
        <f aca="false">IF(AND(D35=0,F35=0),"",IF(F35&gt;D35,"تجاوز الموازنة",IF(H35-$C$7&gt;'البيانات Inputs'!$E$10,"أسرع من الخطة",IF($C$7-H35&gt;'البيانات Inputs'!$E$10,"أبطأ من الخطة","ضمن الهامش"))))</f>
        <v/>
      </c>
    </row>
    <row r="36" customFormat="false" ht="15" hidden="false" customHeight="false" outlineLevel="0" collapsed="false">
      <c r="A36" s="39" t="str">
        <f aca="false">IF('البيانات Inputs'!A29="","",'البيانات Inputs'!A29)</f>
        <v/>
      </c>
      <c r="B36" s="11" t="str">
        <f aca="false">IFERROR(INDEX('القوائم Lists'!$B$4:$B$11,MATCH('البيانات Inputs'!B29,'القوائم Lists'!$A$4:$A$11,0)),"")</f>
        <v/>
      </c>
      <c r="C36" s="11" t="str">
        <f aca="false">IF('البيانات Inputs'!C29&lt;&gt;"",'البيانات Inputs'!C29,IF('البيانات Inputs'!D29&lt;&gt;"",'البيانات Inputs'!D29,""))</f>
        <v/>
      </c>
      <c r="D36" s="28" t="n">
        <f aca="false">'البيانات Inputs'!E29</f>
        <v>0</v>
      </c>
      <c r="E36" s="28" t="n">
        <f aca="false">INDEX('البيانات Inputs'!F29:AC29,MAX(1,MIN(24,'البيانات Inputs'!$E$9)))</f>
        <v>0</v>
      </c>
      <c r="F36" s="28" t="n">
        <f aca="false">'البيانات Inputs'!AD29</f>
        <v>0</v>
      </c>
      <c r="G36" s="28" t="n">
        <f aca="false">'البيانات Inputs'!AE29</f>
        <v>0</v>
      </c>
      <c r="H36" s="29" t="str">
        <f aca="false">IF(D36=0,"",F36/D36)</f>
        <v/>
      </c>
      <c r="I36" s="41" t="str">
        <f aca="false">IF(AND(D36=0,F36=0),"",IF(F36&gt;D36,"تجاوز الموازنة",IF(H36-$C$7&gt;'البيانات Inputs'!$E$10,"أسرع من الخطة",IF($C$7-H36&gt;'البيانات Inputs'!$E$10,"أبطأ من الخطة","ضمن الهامش"))))</f>
        <v/>
      </c>
    </row>
    <row r="37" customFormat="false" ht="15" hidden="false" customHeight="false" outlineLevel="0" collapsed="false">
      <c r="A37" s="39" t="str">
        <f aca="false">IF('البيانات Inputs'!A30="","",'البيانات Inputs'!A30)</f>
        <v/>
      </c>
      <c r="B37" s="11" t="str">
        <f aca="false">IFERROR(INDEX('القوائم Lists'!$B$4:$B$11,MATCH('البيانات Inputs'!B30,'القوائم Lists'!$A$4:$A$11,0)),"")</f>
        <v/>
      </c>
      <c r="C37" s="11" t="str">
        <f aca="false">IF('البيانات Inputs'!C30&lt;&gt;"",'البيانات Inputs'!C30,IF('البيانات Inputs'!D30&lt;&gt;"",'البيانات Inputs'!D30,""))</f>
        <v/>
      </c>
      <c r="D37" s="28" t="n">
        <f aca="false">'البيانات Inputs'!E30</f>
        <v>0</v>
      </c>
      <c r="E37" s="28" t="n">
        <f aca="false">INDEX('البيانات Inputs'!F30:AC30,MAX(1,MIN(24,'البيانات Inputs'!$E$9)))</f>
        <v>0</v>
      </c>
      <c r="F37" s="28" t="n">
        <f aca="false">'البيانات Inputs'!AD30</f>
        <v>0</v>
      </c>
      <c r="G37" s="28" t="n">
        <f aca="false">'البيانات Inputs'!AE30</f>
        <v>0</v>
      </c>
      <c r="H37" s="29" t="str">
        <f aca="false">IF(D37=0,"",F37/D37)</f>
        <v/>
      </c>
      <c r="I37" s="41" t="str">
        <f aca="false">IF(AND(D37=0,F37=0),"",IF(F37&gt;D37,"تجاوز الموازنة",IF(H37-$C$7&gt;'البيانات Inputs'!$E$10,"أسرع من الخطة",IF($C$7-H37&gt;'البيانات Inputs'!$E$10,"أبطأ من الخطة","ضمن الهامش"))))</f>
        <v/>
      </c>
    </row>
    <row r="38" customFormat="false" ht="15" hidden="false" customHeight="false" outlineLevel="0" collapsed="false">
      <c r="A38" s="39" t="str">
        <f aca="false">IF('البيانات Inputs'!A31="","",'البيانات Inputs'!A31)</f>
        <v/>
      </c>
      <c r="B38" s="11" t="str">
        <f aca="false">IFERROR(INDEX('القوائم Lists'!$B$4:$B$11,MATCH('البيانات Inputs'!B31,'القوائم Lists'!$A$4:$A$11,0)),"")</f>
        <v/>
      </c>
      <c r="C38" s="11" t="str">
        <f aca="false">IF('البيانات Inputs'!C31&lt;&gt;"",'البيانات Inputs'!C31,IF('البيانات Inputs'!D31&lt;&gt;"",'البيانات Inputs'!D31,""))</f>
        <v/>
      </c>
      <c r="D38" s="28" t="n">
        <f aca="false">'البيانات Inputs'!E31</f>
        <v>0</v>
      </c>
      <c r="E38" s="28" t="n">
        <f aca="false">INDEX('البيانات Inputs'!F31:AC31,MAX(1,MIN(24,'البيانات Inputs'!$E$9)))</f>
        <v>0</v>
      </c>
      <c r="F38" s="28" t="n">
        <f aca="false">'البيانات Inputs'!AD31</f>
        <v>0</v>
      </c>
      <c r="G38" s="28" t="n">
        <f aca="false">'البيانات Inputs'!AE31</f>
        <v>0</v>
      </c>
      <c r="H38" s="29" t="str">
        <f aca="false">IF(D38=0,"",F38/D38)</f>
        <v/>
      </c>
      <c r="I38" s="41" t="str">
        <f aca="false">IF(AND(D38=0,F38=0),"",IF(F38&gt;D38,"تجاوز الموازنة",IF(H38-$C$7&gt;'البيانات Inputs'!$E$10,"أسرع من الخطة",IF($C$7-H38&gt;'البيانات Inputs'!$E$10,"أبطأ من الخطة","ضمن الهامش"))))</f>
        <v/>
      </c>
    </row>
    <row r="39" customFormat="false" ht="15" hidden="false" customHeight="false" outlineLevel="0" collapsed="false">
      <c r="A39" s="39" t="str">
        <f aca="false">IF('البيانات Inputs'!A32="","",'البيانات Inputs'!A32)</f>
        <v/>
      </c>
      <c r="B39" s="11" t="str">
        <f aca="false">IFERROR(INDEX('القوائم Lists'!$B$4:$B$11,MATCH('البيانات Inputs'!B32,'القوائم Lists'!$A$4:$A$11,0)),"")</f>
        <v/>
      </c>
      <c r="C39" s="11" t="str">
        <f aca="false">IF('البيانات Inputs'!C32&lt;&gt;"",'البيانات Inputs'!C32,IF('البيانات Inputs'!D32&lt;&gt;"",'البيانات Inputs'!D32,""))</f>
        <v/>
      </c>
      <c r="D39" s="28" t="n">
        <f aca="false">'البيانات Inputs'!E32</f>
        <v>0</v>
      </c>
      <c r="E39" s="28" t="n">
        <f aca="false">INDEX('البيانات Inputs'!F32:AC32,MAX(1,MIN(24,'البيانات Inputs'!$E$9)))</f>
        <v>0</v>
      </c>
      <c r="F39" s="28" t="n">
        <f aca="false">'البيانات Inputs'!AD32</f>
        <v>0</v>
      </c>
      <c r="G39" s="28" t="n">
        <f aca="false">'البيانات Inputs'!AE32</f>
        <v>0</v>
      </c>
      <c r="H39" s="29" t="str">
        <f aca="false">IF(D39=0,"",F39/D39)</f>
        <v/>
      </c>
      <c r="I39" s="41" t="str">
        <f aca="false">IF(AND(D39=0,F39=0),"",IF(F39&gt;D39,"تجاوز الموازنة",IF(H39-$C$7&gt;'البيانات Inputs'!$E$10,"أسرع من الخطة",IF($C$7-H39&gt;'البيانات Inputs'!$E$10,"أبطأ من الخطة","ضمن الهامش"))))</f>
        <v/>
      </c>
    </row>
    <row r="40" customFormat="false" ht="15" hidden="false" customHeight="false" outlineLevel="0" collapsed="false">
      <c r="A40" s="39" t="str">
        <f aca="false">IF('البيانات Inputs'!A33="","",'البيانات Inputs'!A33)</f>
        <v/>
      </c>
      <c r="B40" s="11" t="str">
        <f aca="false">IFERROR(INDEX('القوائم Lists'!$B$4:$B$11,MATCH('البيانات Inputs'!B33,'القوائم Lists'!$A$4:$A$11,0)),"")</f>
        <v/>
      </c>
      <c r="C40" s="11" t="str">
        <f aca="false">IF('البيانات Inputs'!C33&lt;&gt;"",'البيانات Inputs'!C33,IF('البيانات Inputs'!D33&lt;&gt;"",'البيانات Inputs'!D33,""))</f>
        <v/>
      </c>
      <c r="D40" s="28" t="n">
        <f aca="false">'البيانات Inputs'!E33</f>
        <v>0</v>
      </c>
      <c r="E40" s="28" t="n">
        <f aca="false">INDEX('البيانات Inputs'!F33:AC33,MAX(1,MIN(24,'البيانات Inputs'!$E$9)))</f>
        <v>0</v>
      </c>
      <c r="F40" s="28" t="n">
        <f aca="false">'البيانات Inputs'!AD33</f>
        <v>0</v>
      </c>
      <c r="G40" s="28" t="n">
        <f aca="false">'البيانات Inputs'!AE33</f>
        <v>0</v>
      </c>
      <c r="H40" s="29" t="str">
        <f aca="false">IF(D40=0,"",F40/D40)</f>
        <v/>
      </c>
      <c r="I40" s="41" t="str">
        <f aca="false">IF(AND(D40=0,F40=0),"",IF(F40&gt;D40,"تجاوز الموازنة",IF(H40-$C$7&gt;'البيانات Inputs'!$E$10,"أسرع من الخطة",IF($C$7-H40&gt;'البيانات Inputs'!$E$10,"أبطأ من الخطة","ضمن الهامش"))))</f>
        <v/>
      </c>
    </row>
    <row r="41" customFormat="false" ht="15" hidden="false" customHeight="false" outlineLevel="0" collapsed="false">
      <c r="A41" s="39" t="str">
        <f aca="false">IF('البيانات Inputs'!A34="","",'البيانات Inputs'!A34)</f>
        <v/>
      </c>
      <c r="B41" s="11" t="str">
        <f aca="false">IFERROR(INDEX('القوائم Lists'!$B$4:$B$11,MATCH('البيانات Inputs'!B34,'القوائم Lists'!$A$4:$A$11,0)),"")</f>
        <v/>
      </c>
      <c r="C41" s="11" t="str">
        <f aca="false">IF('البيانات Inputs'!C34&lt;&gt;"",'البيانات Inputs'!C34,IF('البيانات Inputs'!D34&lt;&gt;"",'البيانات Inputs'!D34,""))</f>
        <v/>
      </c>
      <c r="D41" s="28" t="n">
        <f aca="false">'البيانات Inputs'!E34</f>
        <v>0</v>
      </c>
      <c r="E41" s="28" t="n">
        <f aca="false">INDEX('البيانات Inputs'!F34:AC34,MAX(1,MIN(24,'البيانات Inputs'!$E$9)))</f>
        <v>0</v>
      </c>
      <c r="F41" s="28" t="n">
        <f aca="false">'البيانات Inputs'!AD34</f>
        <v>0</v>
      </c>
      <c r="G41" s="28" t="n">
        <f aca="false">'البيانات Inputs'!AE34</f>
        <v>0</v>
      </c>
      <c r="H41" s="29" t="str">
        <f aca="false">IF(D41=0,"",F41/D41)</f>
        <v/>
      </c>
      <c r="I41" s="41" t="str">
        <f aca="false">IF(AND(D41=0,F41=0),"",IF(F41&gt;D41,"تجاوز الموازنة",IF(H41-$C$7&gt;'البيانات Inputs'!$E$10,"أسرع من الخطة",IF($C$7-H41&gt;'البيانات Inputs'!$E$10,"أبطأ من الخطة","ضمن الهامش"))))</f>
        <v/>
      </c>
    </row>
    <row r="42" customFormat="false" ht="15" hidden="false" customHeight="false" outlineLevel="0" collapsed="false">
      <c r="A42" s="39" t="str">
        <f aca="false">IF('البيانات Inputs'!A35="","",'البيانات Inputs'!A35)</f>
        <v/>
      </c>
      <c r="B42" s="11" t="str">
        <f aca="false">IFERROR(INDEX('القوائم Lists'!$B$4:$B$11,MATCH('البيانات Inputs'!B35,'القوائم Lists'!$A$4:$A$11,0)),"")</f>
        <v/>
      </c>
      <c r="C42" s="11" t="str">
        <f aca="false">IF('البيانات Inputs'!C35&lt;&gt;"",'البيانات Inputs'!C35,IF('البيانات Inputs'!D35&lt;&gt;"",'البيانات Inputs'!D35,""))</f>
        <v/>
      </c>
      <c r="D42" s="28" t="n">
        <f aca="false">'البيانات Inputs'!E35</f>
        <v>0</v>
      </c>
      <c r="E42" s="28" t="n">
        <f aca="false">INDEX('البيانات Inputs'!F35:AC35,MAX(1,MIN(24,'البيانات Inputs'!$E$9)))</f>
        <v>0</v>
      </c>
      <c r="F42" s="28" t="n">
        <f aca="false">'البيانات Inputs'!AD35</f>
        <v>0</v>
      </c>
      <c r="G42" s="28" t="n">
        <f aca="false">'البيانات Inputs'!AE35</f>
        <v>0</v>
      </c>
      <c r="H42" s="29" t="str">
        <f aca="false">IF(D42=0,"",F42/D42)</f>
        <v/>
      </c>
      <c r="I42" s="41" t="str">
        <f aca="false">IF(AND(D42=0,F42=0),"",IF(F42&gt;D42,"تجاوز الموازنة",IF(H42-$C$7&gt;'البيانات Inputs'!$E$10,"أسرع من الخطة",IF($C$7-H42&gt;'البيانات Inputs'!$E$10,"أبطأ من الخطة","ضمن الهامش"))))</f>
        <v/>
      </c>
    </row>
    <row r="43" customFormat="false" ht="15" hidden="false" customHeight="false" outlineLevel="0" collapsed="false">
      <c r="A43" s="39" t="str">
        <f aca="false">IF('البيانات Inputs'!A36="","",'البيانات Inputs'!A36)</f>
        <v/>
      </c>
      <c r="B43" s="11" t="str">
        <f aca="false">IFERROR(INDEX('القوائم Lists'!$B$4:$B$11,MATCH('البيانات Inputs'!B36,'القوائم Lists'!$A$4:$A$11,0)),"")</f>
        <v/>
      </c>
      <c r="C43" s="11" t="str">
        <f aca="false">IF('البيانات Inputs'!C36&lt;&gt;"",'البيانات Inputs'!C36,IF('البيانات Inputs'!D36&lt;&gt;"",'البيانات Inputs'!D36,""))</f>
        <v/>
      </c>
      <c r="D43" s="28" t="n">
        <f aca="false">'البيانات Inputs'!E36</f>
        <v>0</v>
      </c>
      <c r="E43" s="28" t="n">
        <f aca="false">INDEX('البيانات Inputs'!F36:AC36,MAX(1,MIN(24,'البيانات Inputs'!$E$9)))</f>
        <v>0</v>
      </c>
      <c r="F43" s="28" t="n">
        <f aca="false">'البيانات Inputs'!AD36</f>
        <v>0</v>
      </c>
      <c r="G43" s="28" t="n">
        <f aca="false">'البيانات Inputs'!AE36</f>
        <v>0</v>
      </c>
      <c r="H43" s="29" t="str">
        <f aca="false">IF(D43=0,"",F43/D43)</f>
        <v/>
      </c>
      <c r="I43" s="41" t="str">
        <f aca="false">IF(AND(D43=0,F43=0),"",IF(F43&gt;D43,"تجاوز الموازنة",IF(H43-$C$7&gt;'البيانات Inputs'!$E$10,"أسرع من الخطة",IF($C$7-H43&gt;'البيانات Inputs'!$E$10,"أبطأ من الخطة","ضمن الهامش"))))</f>
        <v/>
      </c>
    </row>
    <row r="44" customFormat="false" ht="15" hidden="false" customHeight="false" outlineLevel="0" collapsed="false">
      <c r="A44" s="39" t="str">
        <f aca="false">IF('البيانات Inputs'!A37="","",'البيانات Inputs'!A37)</f>
        <v/>
      </c>
      <c r="B44" s="11" t="str">
        <f aca="false">IFERROR(INDEX('القوائم Lists'!$B$4:$B$11,MATCH('البيانات Inputs'!B37,'القوائم Lists'!$A$4:$A$11,0)),"")</f>
        <v/>
      </c>
      <c r="C44" s="11" t="str">
        <f aca="false">IF('البيانات Inputs'!C37&lt;&gt;"",'البيانات Inputs'!C37,IF('البيانات Inputs'!D37&lt;&gt;"",'البيانات Inputs'!D37,""))</f>
        <v/>
      </c>
      <c r="D44" s="28" t="n">
        <f aca="false">'البيانات Inputs'!E37</f>
        <v>0</v>
      </c>
      <c r="E44" s="28" t="n">
        <f aca="false">INDEX('البيانات Inputs'!F37:AC37,MAX(1,MIN(24,'البيانات Inputs'!$E$9)))</f>
        <v>0</v>
      </c>
      <c r="F44" s="28" t="n">
        <f aca="false">'البيانات Inputs'!AD37</f>
        <v>0</v>
      </c>
      <c r="G44" s="28" t="n">
        <f aca="false">'البيانات Inputs'!AE37</f>
        <v>0</v>
      </c>
      <c r="H44" s="29" t="str">
        <f aca="false">IF(D44=0,"",F44/D44)</f>
        <v/>
      </c>
      <c r="I44" s="41" t="str">
        <f aca="false">IF(AND(D44=0,F44=0),"",IF(F44&gt;D44,"تجاوز الموازنة",IF(H44-$C$7&gt;'البيانات Inputs'!$E$10,"أسرع من الخطة",IF($C$7-H44&gt;'البيانات Inputs'!$E$10,"أبطأ من الخطة","ضمن الهامش"))))</f>
        <v/>
      </c>
    </row>
    <row r="45" customFormat="false" ht="15" hidden="false" customHeight="false" outlineLevel="0" collapsed="false">
      <c r="A45" s="39" t="str">
        <f aca="false">IF('البيانات Inputs'!A38="","",'البيانات Inputs'!A38)</f>
        <v/>
      </c>
      <c r="B45" s="11" t="str">
        <f aca="false">IFERROR(INDEX('القوائم Lists'!$B$4:$B$11,MATCH('البيانات Inputs'!B38,'القوائم Lists'!$A$4:$A$11,0)),"")</f>
        <v/>
      </c>
      <c r="C45" s="11" t="str">
        <f aca="false">IF('البيانات Inputs'!C38&lt;&gt;"",'البيانات Inputs'!C38,IF('البيانات Inputs'!D38&lt;&gt;"",'البيانات Inputs'!D38,""))</f>
        <v/>
      </c>
      <c r="D45" s="28" t="n">
        <f aca="false">'البيانات Inputs'!E38</f>
        <v>0</v>
      </c>
      <c r="E45" s="28" t="n">
        <f aca="false">INDEX('البيانات Inputs'!F38:AC38,MAX(1,MIN(24,'البيانات Inputs'!$E$9)))</f>
        <v>0</v>
      </c>
      <c r="F45" s="28" t="n">
        <f aca="false">'البيانات Inputs'!AD38</f>
        <v>0</v>
      </c>
      <c r="G45" s="28" t="n">
        <f aca="false">'البيانات Inputs'!AE38</f>
        <v>0</v>
      </c>
      <c r="H45" s="29" t="str">
        <f aca="false">IF(D45=0,"",F45/D45)</f>
        <v/>
      </c>
      <c r="I45" s="41" t="str">
        <f aca="false">IF(AND(D45=0,F45=0),"",IF(F45&gt;D45,"تجاوز الموازنة",IF(H45-$C$7&gt;'البيانات Inputs'!$E$10,"أسرع من الخطة",IF($C$7-H45&gt;'البيانات Inputs'!$E$10,"أبطأ من الخطة","ضمن الهامش"))))</f>
        <v/>
      </c>
    </row>
    <row r="46" customFormat="false" ht="15" hidden="false" customHeight="false" outlineLevel="0" collapsed="false">
      <c r="A46" s="39" t="str">
        <f aca="false">IF('البيانات Inputs'!A39="","",'البيانات Inputs'!A39)</f>
        <v/>
      </c>
      <c r="B46" s="11" t="str">
        <f aca="false">IFERROR(INDEX('القوائم Lists'!$B$4:$B$11,MATCH('البيانات Inputs'!B39,'القوائم Lists'!$A$4:$A$11,0)),"")</f>
        <v/>
      </c>
      <c r="C46" s="11" t="str">
        <f aca="false">IF('البيانات Inputs'!C39&lt;&gt;"",'البيانات Inputs'!C39,IF('البيانات Inputs'!D39&lt;&gt;"",'البيانات Inputs'!D39,""))</f>
        <v/>
      </c>
      <c r="D46" s="28" t="n">
        <f aca="false">'البيانات Inputs'!E39</f>
        <v>0</v>
      </c>
      <c r="E46" s="28" t="n">
        <f aca="false">INDEX('البيانات Inputs'!F39:AC39,MAX(1,MIN(24,'البيانات Inputs'!$E$9)))</f>
        <v>0</v>
      </c>
      <c r="F46" s="28" t="n">
        <f aca="false">'البيانات Inputs'!AD39</f>
        <v>0</v>
      </c>
      <c r="G46" s="28" t="n">
        <f aca="false">'البيانات Inputs'!AE39</f>
        <v>0</v>
      </c>
      <c r="H46" s="29" t="str">
        <f aca="false">IF(D46=0,"",F46/D46)</f>
        <v/>
      </c>
      <c r="I46" s="41" t="str">
        <f aca="false">IF(AND(D46=0,F46=0),"",IF(F46&gt;D46,"تجاوز الموازنة",IF(H46-$C$7&gt;'البيانات Inputs'!$E$10,"أسرع من الخطة",IF($C$7-H46&gt;'البيانات Inputs'!$E$10,"أبطأ من الخطة","ضمن الهامش"))))</f>
        <v/>
      </c>
    </row>
    <row r="47" customFormat="false" ht="15" hidden="false" customHeight="false" outlineLevel="0" collapsed="false">
      <c r="A47" s="39" t="str">
        <f aca="false">IF('البيانات Inputs'!A40="","",'البيانات Inputs'!A40)</f>
        <v/>
      </c>
      <c r="B47" s="11" t="str">
        <f aca="false">IFERROR(INDEX('القوائم Lists'!$B$4:$B$11,MATCH('البيانات Inputs'!B40,'القوائم Lists'!$A$4:$A$11,0)),"")</f>
        <v/>
      </c>
      <c r="C47" s="11" t="str">
        <f aca="false">IF('البيانات Inputs'!C40&lt;&gt;"",'البيانات Inputs'!C40,IF('البيانات Inputs'!D40&lt;&gt;"",'البيانات Inputs'!D40,""))</f>
        <v/>
      </c>
      <c r="D47" s="28" t="n">
        <f aca="false">'البيانات Inputs'!E40</f>
        <v>0</v>
      </c>
      <c r="E47" s="28" t="n">
        <f aca="false">INDEX('البيانات Inputs'!F40:AC40,MAX(1,MIN(24,'البيانات Inputs'!$E$9)))</f>
        <v>0</v>
      </c>
      <c r="F47" s="28" t="n">
        <f aca="false">'البيانات Inputs'!AD40</f>
        <v>0</v>
      </c>
      <c r="G47" s="28" t="n">
        <f aca="false">'البيانات Inputs'!AE40</f>
        <v>0</v>
      </c>
      <c r="H47" s="29" t="str">
        <f aca="false">IF(D47=0,"",F47/D47)</f>
        <v/>
      </c>
      <c r="I47" s="41" t="str">
        <f aca="false">IF(AND(D47=0,F47=0),"",IF(F47&gt;D47,"تجاوز الموازنة",IF(H47-$C$7&gt;'البيانات Inputs'!$E$10,"أسرع من الخطة",IF($C$7-H47&gt;'البيانات Inputs'!$E$10,"أبطأ من الخطة","ضمن الهامش"))))</f>
        <v/>
      </c>
    </row>
    <row r="48" customFormat="false" ht="15" hidden="false" customHeight="false" outlineLevel="0" collapsed="false">
      <c r="A48" s="39" t="str">
        <f aca="false">IF('البيانات Inputs'!A41="","",'البيانات Inputs'!A41)</f>
        <v/>
      </c>
      <c r="B48" s="11" t="str">
        <f aca="false">IFERROR(INDEX('القوائم Lists'!$B$4:$B$11,MATCH('البيانات Inputs'!B41,'القوائم Lists'!$A$4:$A$11,0)),"")</f>
        <v/>
      </c>
      <c r="C48" s="11" t="str">
        <f aca="false">IF('البيانات Inputs'!C41&lt;&gt;"",'البيانات Inputs'!C41,IF('البيانات Inputs'!D41&lt;&gt;"",'البيانات Inputs'!D41,""))</f>
        <v/>
      </c>
      <c r="D48" s="28" t="n">
        <f aca="false">'البيانات Inputs'!E41</f>
        <v>0</v>
      </c>
      <c r="E48" s="28" t="n">
        <f aca="false">INDEX('البيانات Inputs'!F41:AC41,MAX(1,MIN(24,'البيانات Inputs'!$E$9)))</f>
        <v>0</v>
      </c>
      <c r="F48" s="28" t="n">
        <f aca="false">'البيانات Inputs'!AD41</f>
        <v>0</v>
      </c>
      <c r="G48" s="28" t="n">
        <f aca="false">'البيانات Inputs'!AE41</f>
        <v>0</v>
      </c>
      <c r="H48" s="29" t="str">
        <f aca="false">IF(D48=0,"",F48/D48)</f>
        <v/>
      </c>
      <c r="I48" s="41" t="str">
        <f aca="false">IF(AND(D48=0,F48=0),"",IF(F48&gt;D48,"تجاوز الموازنة",IF(H48-$C$7&gt;'البيانات Inputs'!$E$10,"أسرع من الخطة",IF($C$7-H48&gt;'البيانات Inputs'!$E$10,"أبطأ من الخطة","ضمن الهامش"))))</f>
        <v/>
      </c>
    </row>
    <row r="49" customFormat="false" ht="15" hidden="false" customHeight="false" outlineLevel="0" collapsed="false">
      <c r="A49" s="39" t="str">
        <f aca="false">IF('البيانات Inputs'!A42="","",'البيانات Inputs'!A42)</f>
        <v/>
      </c>
      <c r="B49" s="11" t="str">
        <f aca="false">IFERROR(INDEX('القوائم Lists'!$B$4:$B$11,MATCH('البيانات Inputs'!B42,'القوائم Lists'!$A$4:$A$11,0)),"")</f>
        <v/>
      </c>
      <c r="C49" s="11" t="str">
        <f aca="false">IF('البيانات Inputs'!C42&lt;&gt;"",'البيانات Inputs'!C42,IF('البيانات Inputs'!D42&lt;&gt;"",'البيانات Inputs'!D42,""))</f>
        <v/>
      </c>
      <c r="D49" s="28" t="n">
        <f aca="false">'البيانات Inputs'!E42</f>
        <v>0</v>
      </c>
      <c r="E49" s="28" t="n">
        <f aca="false">INDEX('البيانات Inputs'!F42:AC42,MAX(1,MIN(24,'البيانات Inputs'!$E$9)))</f>
        <v>0</v>
      </c>
      <c r="F49" s="28" t="n">
        <f aca="false">'البيانات Inputs'!AD42</f>
        <v>0</v>
      </c>
      <c r="G49" s="28" t="n">
        <f aca="false">'البيانات Inputs'!AE42</f>
        <v>0</v>
      </c>
      <c r="H49" s="29" t="str">
        <f aca="false">IF(D49=0,"",F49/D49)</f>
        <v/>
      </c>
      <c r="I49" s="41" t="str">
        <f aca="false">IF(AND(D49=0,F49=0),"",IF(F49&gt;D49,"تجاوز الموازنة",IF(H49-$C$7&gt;'البيانات Inputs'!$E$10,"أسرع من الخطة",IF($C$7-H49&gt;'البيانات Inputs'!$E$10,"أبطأ من الخطة","ضمن الهامش"))))</f>
        <v/>
      </c>
    </row>
    <row r="50" customFormat="false" ht="15" hidden="false" customHeight="false" outlineLevel="0" collapsed="false">
      <c r="A50" s="39" t="str">
        <f aca="false">IF('البيانات Inputs'!A43="","",'البيانات Inputs'!A43)</f>
        <v/>
      </c>
      <c r="B50" s="11" t="str">
        <f aca="false">IFERROR(INDEX('القوائم Lists'!$B$4:$B$11,MATCH('البيانات Inputs'!B43,'القوائم Lists'!$A$4:$A$11,0)),"")</f>
        <v/>
      </c>
      <c r="C50" s="11" t="str">
        <f aca="false">IF('البيانات Inputs'!C43&lt;&gt;"",'البيانات Inputs'!C43,IF('البيانات Inputs'!D43&lt;&gt;"",'البيانات Inputs'!D43,""))</f>
        <v/>
      </c>
      <c r="D50" s="28" t="n">
        <f aca="false">'البيانات Inputs'!E43</f>
        <v>0</v>
      </c>
      <c r="E50" s="28" t="n">
        <f aca="false">INDEX('البيانات Inputs'!F43:AC43,MAX(1,MIN(24,'البيانات Inputs'!$E$9)))</f>
        <v>0</v>
      </c>
      <c r="F50" s="28" t="n">
        <f aca="false">'البيانات Inputs'!AD43</f>
        <v>0</v>
      </c>
      <c r="G50" s="28" t="n">
        <f aca="false">'البيانات Inputs'!AE43</f>
        <v>0</v>
      </c>
      <c r="H50" s="29" t="str">
        <f aca="false">IF(D50=0,"",F50/D50)</f>
        <v/>
      </c>
      <c r="I50" s="41" t="str">
        <f aca="false">IF(AND(D50=0,F50=0),"",IF(F50&gt;D50,"تجاوز الموازنة",IF(H50-$C$7&gt;'البيانات Inputs'!$E$10,"أسرع من الخطة",IF($C$7-H50&gt;'البيانات Inputs'!$E$10,"أبطأ من الخطة","ضمن الهامش"))))</f>
        <v/>
      </c>
    </row>
    <row r="51" customFormat="false" ht="15" hidden="false" customHeight="false" outlineLevel="0" collapsed="false">
      <c r="A51" s="39" t="str">
        <f aca="false">IF('البيانات Inputs'!A44="","",'البيانات Inputs'!A44)</f>
        <v/>
      </c>
      <c r="B51" s="11" t="str">
        <f aca="false">IFERROR(INDEX('القوائم Lists'!$B$4:$B$11,MATCH('البيانات Inputs'!B44,'القوائم Lists'!$A$4:$A$11,0)),"")</f>
        <v/>
      </c>
      <c r="C51" s="11" t="str">
        <f aca="false">IF('البيانات Inputs'!C44&lt;&gt;"",'البيانات Inputs'!C44,IF('البيانات Inputs'!D44&lt;&gt;"",'البيانات Inputs'!D44,""))</f>
        <v/>
      </c>
      <c r="D51" s="28" t="n">
        <f aca="false">'البيانات Inputs'!E44</f>
        <v>0</v>
      </c>
      <c r="E51" s="28" t="n">
        <f aca="false">INDEX('البيانات Inputs'!F44:AC44,MAX(1,MIN(24,'البيانات Inputs'!$E$9)))</f>
        <v>0</v>
      </c>
      <c r="F51" s="28" t="n">
        <f aca="false">'البيانات Inputs'!AD44</f>
        <v>0</v>
      </c>
      <c r="G51" s="28" t="n">
        <f aca="false">'البيانات Inputs'!AE44</f>
        <v>0</v>
      </c>
      <c r="H51" s="29" t="str">
        <f aca="false">IF(D51=0,"",F51/D51)</f>
        <v/>
      </c>
      <c r="I51" s="41" t="str">
        <f aca="false">IF(AND(D51=0,F51=0),"",IF(F51&gt;D51,"تجاوز الموازنة",IF(H51-$C$7&gt;'البيانات Inputs'!$E$10,"أسرع من الخطة",IF($C$7-H51&gt;'البيانات Inputs'!$E$10,"أبطأ من الخطة","ضمن الهامش"))))</f>
        <v/>
      </c>
    </row>
    <row r="52" customFormat="false" ht="15" hidden="false" customHeight="false" outlineLevel="0" collapsed="false">
      <c r="A52" s="39" t="str">
        <f aca="false">IF('البيانات Inputs'!A45="","",'البيانات Inputs'!A45)</f>
        <v/>
      </c>
      <c r="B52" s="11" t="str">
        <f aca="false">IFERROR(INDEX('القوائم Lists'!$B$4:$B$11,MATCH('البيانات Inputs'!B45,'القوائم Lists'!$A$4:$A$11,0)),"")</f>
        <v/>
      </c>
      <c r="C52" s="11" t="str">
        <f aca="false">IF('البيانات Inputs'!C45&lt;&gt;"",'البيانات Inputs'!C45,IF('البيانات Inputs'!D45&lt;&gt;"",'البيانات Inputs'!D45,""))</f>
        <v/>
      </c>
      <c r="D52" s="28" t="n">
        <f aca="false">'البيانات Inputs'!E45</f>
        <v>0</v>
      </c>
      <c r="E52" s="28" t="n">
        <f aca="false">INDEX('البيانات Inputs'!F45:AC45,MAX(1,MIN(24,'البيانات Inputs'!$E$9)))</f>
        <v>0</v>
      </c>
      <c r="F52" s="28" t="n">
        <f aca="false">'البيانات Inputs'!AD45</f>
        <v>0</v>
      </c>
      <c r="G52" s="28" t="n">
        <f aca="false">'البيانات Inputs'!AE45</f>
        <v>0</v>
      </c>
      <c r="H52" s="29" t="str">
        <f aca="false">IF(D52=0,"",F52/D52)</f>
        <v/>
      </c>
      <c r="I52" s="41" t="str">
        <f aca="false">IF(AND(D52=0,F52=0),"",IF(F52&gt;D52,"تجاوز الموازنة",IF(H52-$C$7&gt;'البيانات Inputs'!$E$10,"أسرع من الخطة",IF($C$7-H52&gt;'البيانات Inputs'!$E$10,"أبطأ من الخطة","ضمن الهامش"))))</f>
        <v/>
      </c>
    </row>
    <row r="53" customFormat="false" ht="15" hidden="false" customHeight="false" outlineLevel="0" collapsed="false">
      <c r="A53" s="39" t="str">
        <f aca="false">IF('البيانات Inputs'!A46="","",'البيانات Inputs'!A46)</f>
        <v/>
      </c>
      <c r="B53" s="11" t="str">
        <f aca="false">IFERROR(INDEX('القوائم Lists'!$B$4:$B$11,MATCH('البيانات Inputs'!B46,'القوائم Lists'!$A$4:$A$11,0)),"")</f>
        <v/>
      </c>
      <c r="C53" s="11" t="str">
        <f aca="false">IF('البيانات Inputs'!C46&lt;&gt;"",'البيانات Inputs'!C46,IF('البيانات Inputs'!D46&lt;&gt;"",'البيانات Inputs'!D46,""))</f>
        <v/>
      </c>
      <c r="D53" s="28" t="n">
        <f aca="false">'البيانات Inputs'!E46</f>
        <v>0</v>
      </c>
      <c r="E53" s="28" t="n">
        <f aca="false">INDEX('البيانات Inputs'!F46:AC46,MAX(1,MIN(24,'البيانات Inputs'!$E$9)))</f>
        <v>0</v>
      </c>
      <c r="F53" s="28" t="n">
        <f aca="false">'البيانات Inputs'!AD46</f>
        <v>0</v>
      </c>
      <c r="G53" s="28" t="n">
        <f aca="false">'البيانات Inputs'!AE46</f>
        <v>0</v>
      </c>
      <c r="H53" s="29" t="str">
        <f aca="false">IF(D53=0,"",F53/D53)</f>
        <v/>
      </c>
      <c r="I53" s="41" t="str">
        <f aca="false">IF(AND(D53=0,F53=0),"",IF(F53&gt;D53,"تجاوز الموازنة",IF(H53-$C$7&gt;'البيانات Inputs'!$E$10,"أسرع من الخطة",IF($C$7-H53&gt;'البيانات Inputs'!$E$10,"أبطأ من الخطة","ضمن الهامش"))))</f>
        <v/>
      </c>
    </row>
    <row r="54" customFormat="false" ht="15" hidden="false" customHeight="false" outlineLevel="0" collapsed="false">
      <c r="A54" s="39" t="str">
        <f aca="false">IF('البيانات Inputs'!A47="","",'البيانات Inputs'!A47)</f>
        <v/>
      </c>
      <c r="B54" s="11" t="str">
        <f aca="false">IFERROR(INDEX('القوائم Lists'!$B$4:$B$11,MATCH('البيانات Inputs'!B47,'القوائم Lists'!$A$4:$A$11,0)),"")</f>
        <v/>
      </c>
      <c r="C54" s="11" t="str">
        <f aca="false">IF('البيانات Inputs'!C47&lt;&gt;"",'البيانات Inputs'!C47,IF('البيانات Inputs'!D47&lt;&gt;"",'البيانات Inputs'!D47,""))</f>
        <v/>
      </c>
      <c r="D54" s="28" t="n">
        <f aca="false">'البيانات Inputs'!E47</f>
        <v>0</v>
      </c>
      <c r="E54" s="28" t="n">
        <f aca="false">INDEX('البيانات Inputs'!F47:AC47,MAX(1,MIN(24,'البيانات Inputs'!$E$9)))</f>
        <v>0</v>
      </c>
      <c r="F54" s="28" t="n">
        <f aca="false">'البيانات Inputs'!AD47</f>
        <v>0</v>
      </c>
      <c r="G54" s="28" t="n">
        <f aca="false">'البيانات Inputs'!AE47</f>
        <v>0</v>
      </c>
      <c r="H54" s="29" t="str">
        <f aca="false">IF(D54=0,"",F54/D54)</f>
        <v/>
      </c>
      <c r="I54" s="41" t="str">
        <f aca="false">IF(AND(D54=0,F54=0),"",IF(F54&gt;D54,"تجاوز الموازنة",IF(H54-$C$7&gt;'البيانات Inputs'!$E$10,"أسرع من الخطة",IF($C$7-H54&gt;'البيانات Inputs'!$E$10,"أبطأ من الخطة","ضمن الهامش"))))</f>
        <v/>
      </c>
    </row>
    <row r="55" customFormat="false" ht="15" hidden="false" customHeight="false" outlineLevel="0" collapsed="false">
      <c r="A55" s="39" t="str">
        <f aca="false">IF('البيانات Inputs'!A48="","",'البيانات Inputs'!A48)</f>
        <v/>
      </c>
      <c r="B55" s="11" t="str">
        <f aca="false">IFERROR(INDEX('القوائم Lists'!$B$4:$B$11,MATCH('البيانات Inputs'!B48,'القوائم Lists'!$A$4:$A$11,0)),"")</f>
        <v/>
      </c>
      <c r="C55" s="11" t="str">
        <f aca="false">IF('البيانات Inputs'!C48&lt;&gt;"",'البيانات Inputs'!C48,IF('البيانات Inputs'!D48&lt;&gt;"",'البيانات Inputs'!D48,""))</f>
        <v/>
      </c>
      <c r="D55" s="28" t="n">
        <f aca="false">'البيانات Inputs'!E48</f>
        <v>0</v>
      </c>
      <c r="E55" s="28" t="n">
        <f aca="false">INDEX('البيانات Inputs'!F48:AC48,MAX(1,MIN(24,'البيانات Inputs'!$E$9)))</f>
        <v>0</v>
      </c>
      <c r="F55" s="28" t="n">
        <f aca="false">'البيانات Inputs'!AD48</f>
        <v>0</v>
      </c>
      <c r="G55" s="28" t="n">
        <f aca="false">'البيانات Inputs'!AE48</f>
        <v>0</v>
      </c>
      <c r="H55" s="29" t="str">
        <f aca="false">IF(D55=0,"",F55/D55)</f>
        <v/>
      </c>
      <c r="I55" s="41" t="str">
        <f aca="false">IF(AND(D55=0,F55=0),"",IF(F55&gt;D55,"تجاوز الموازنة",IF(H55-$C$7&gt;'البيانات Inputs'!$E$10,"أسرع من الخطة",IF($C$7-H55&gt;'البيانات Inputs'!$E$10,"أبطأ من الخطة","ضمن الهامش"))))</f>
        <v/>
      </c>
    </row>
    <row r="56" customFormat="false" ht="15" hidden="false" customHeight="false" outlineLevel="0" collapsed="false">
      <c r="A56" s="39" t="str">
        <f aca="false">IF('البيانات Inputs'!A49="","",'البيانات Inputs'!A49)</f>
        <v/>
      </c>
      <c r="B56" s="11" t="str">
        <f aca="false">IFERROR(INDEX('القوائم Lists'!$B$4:$B$11,MATCH('البيانات Inputs'!B49,'القوائم Lists'!$A$4:$A$11,0)),"")</f>
        <v/>
      </c>
      <c r="C56" s="11" t="str">
        <f aca="false">IF('البيانات Inputs'!C49&lt;&gt;"",'البيانات Inputs'!C49,IF('البيانات Inputs'!D49&lt;&gt;"",'البيانات Inputs'!D49,""))</f>
        <v/>
      </c>
      <c r="D56" s="28" t="n">
        <f aca="false">'البيانات Inputs'!E49</f>
        <v>0</v>
      </c>
      <c r="E56" s="28" t="n">
        <f aca="false">INDEX('البيانات Inputs'!F49:AC49,MAX(1,MIN(24,'البيانات Inputs'!$E$9)))</f>
        <v>0</v>
      </c>
      <c r="F56" s="28" t="n">
        <f aca="false">'البيانات Inputs'!AD49</f>
        <v>0</v>
      </c>
      <c r="G56" s="28" t="n">
        <f aca="false">'البيانات Inputs'!AE49</f>
        <v>0</v>
      </c>
      <c r="H56" s="29" t="str">
        <f aca="false">IF(D56=0,"",F56/D56)</f>
        <v/>
      </c>
      <c r="I56" s="41" t="str">
        <f aca="false">IF(AND(D56=0,F56=0),"",IF(F56&gt;D56,"تجاوز الموازنة",IF(H56-$C$7&gt;'البيانات Inputs'!$E$10,"أسرع من الخطة",IF($C$7-H56&gt;'البيانات Inputs'!$E$10,"أبطأ من الخطة","ضمن الهامش"))))</f>
        <v/>
      </c>
    </row>
    <row r="57" customFormat="false" ht="15" hidden="false" customHeight="false" outlineLevel="0" collapsed="false">
      <c r="A57" s="39" t="str">
        <f aca="false">IF('البيانات Inputs'!A50="","",'البيانات Inputs'!A50)</f>
        <v/>
      </c>
      <c r="B57" s="11" t="str">
        <f aca="false">IFERROR(INDEX('القوائم Lists'!$B$4:$B$11,MATCH('البيانات Inputs'!B50,'القوائم Lists'!$A$4:$A$11,0)),"")</f>
        <v/>
      </c>
      <c r="C57" s="11" t="str">
        <f aca="false">IF('البيانات Inputs'!C50&lt;&gt;"",'البيانات Inputs'!C50,IF('البيانات Inputs'!D50&lt;&gt;"",'البيانات Inputs'!D50,""))</f>
        <v/>
      </c>
      <c r="D57" s="28" t="n">
        <f aca="false">'البيانات Inputs'!E50</f>
        <v>0</v>
      </c>
      <c r="E57" s="28" t="n">
        <f aca="false">INDEX('البيانات Inputs'!F50:AC50,MAX(1,MIN(24,'البيانات Inputs'!$E$9)))</f>
        <v>0</v>
      </c>
      <c r="F57" s="28" t="n">
        <f aca="false">'البيانات Inputs'!AD50</f>
        <v>0</v>
      </c>
      <c r="G57" s="28" t="n">
        <f aca="false">'البيانات Inputs'!AE50</f>
        <v>0</v>
      </c>
      <c r="H57" s="29" t="str">
        <f aca="false">IF(D57=0,"",F57/D57)</f>
        <v/>
      </c>
      <c r="I57" s="41" t="str">
        <f aca="false">IF(AND(D57=0,F57=0),"",IF(F57&gt;D57,"تجاوز الموازنة",IF(H57-$C$7&gt;'البيانات Inputs'!$E$10,"أسرع من الخطة",IF($C$7-H57&gt;'البيانات Inputs'!$E$10,"أبطأ من الخطة","ضمن الهامش"))))</f>
        <v/>
      </c>
    </row>
    <row r="58" customFormat="false" ht="15" hidden="false" customHeight="false" outlineLevel="0" collapsed="false">
      <c r="A58" s="39" t="str">
        <f aca="false">IF('البيانات Inputs'!A51="","",'البيانات Inputs'!A51)</f>
        <v/>
      </c>
      <c r="B58" s="11" t="str">
        <f aca="false">IFERROR(INDEX('القوائم Lists'!$B$4:$B$11,MATCH('البيانات Inputs'!B51,'القوائم Lists'!$A$4:$A$11,0)),"")</f>
        <v/>
      </c>
      <c r="C58" s="11" t="str">
        <f aca="false">IF('البيانات Inputs'!C51&lt;&gt;"",'البيانات Inputs'!C51,IF('البيانات Inputs'!D51&lt;&gt;"",'البيانات Inputs'!D51,""))</f>
        <v/>
      </c>
      <c r="D58" s="28" t="n">
        <f aca="false">'البيانات Inputs'!E51</f>
        <v>0</v>
      </c>
      <c r="E58" s="28" t="n">
        <f aca="false">INDEX('البيانات Inputs'!F51:AC51,MAX(1,MIN(24,'البيانات Inputs'!$E$9)))</f>
        <v>0</v>
      </c>
      <c r="F58" s="28" t="n">
        <f aca="false">'البيانات Inputs'!AD51</f>
        <v>0</v>
      </c>
      <c r="G58" s="28" t="n">
        <f aca="false">'البيانات Inputs'!AE51</f>
        <v>0</v>
      </c>
      <c r="H58" s="29" t="str">
        <f aca="false">IF(D58=0,"",F58/D58)</f>
        <v/>
      </c>
      <c r="I58" s="41" t="str">
        <f aca="false">IF(AND(D58=0,F58=0),"",IF(F58&gt;D58,"تجاوز الموازنة",IF(H58-$C$7&gt;'البيانات Inputs'!$E$10,"أسرع من الخطة",IF($C$7-H58&gt;'البيانات Inputs'!$E$10,"أبطأ من الخطة","ضمن الهامش"))))</f>
        <v/>
      </c>
    </row>
    <row r="59" customFormat="false" ht="15" hidden="false" customHeight="false" outlineLevel="0" collapsed="false">
      <c r="A59" s="39" t="str">
        <f aca="false">IF('البيانات Inputs'!A52="","",'البيانات Inputs'!A52)</f>
        <v/>
      </c>
      <c r="B59" s="11" t="str">
        <f aca="false">IFERROR(INDEX('القوائم Lists'!$B$4:$B$11,MATCH('البيانات Inputs'!B52,'القوائم Lists'!$A$4:$A$11,0)),"")</f>
        <v/>
      </c>
      <c r="C59" s="11" t="str">
        <f aca="false">IF('البيانات Inputs'!C52&lt;&gt;"",'البيانات Inputs'!C52,IF('البيانات Inputs'!D52&lt;&gt;"",'البيانات Inputs'!D52,""))</f>
        <v/>
      </c>
      <c r="D59" s="28" t="n">
        <f aca="false">'البيانات Inputs'!E52</f>
        <v>0</v>
      </c>
      <c r="E59" s="28" t="n">
        <f aca="false">INDEX('البيانات Inputs'!F52:AC52,MAX(1,MIN(24,'البيانات Inputs'!$E$9)))</f>
        <v>0</v>
      </c>
      <c r="F59" s="28" t="n">
        <f aca="false">'البيانات Inputs'!AD52</f>
        <v>0</v>
      </c>
      <c r="G59" s="28" t="n">
        <f aca="false">'البيانات Inputs'!AE52</f>
        <v>0</v>
      </c>
      <c r="H59" s="29" t="str">
        <f aca="false">IF(D59=0,"",F59/D59)</f>
        <v/>
      </c>
      <c r="I59" s="41" t="str">
        <f aca="false">IF(AND(D59=0,F59=0),"",IF(F59&gt;D59,"تجاوز الموازنة",IF(H59-$C$7&gt;'البيانات Inputs'!$E$10,"أسرع من الخطة",IF($C$7-H59&gt;'البيانات Inputs'!$E$10,"أبطأ من الخطة","ضمن الهامش"))))</f>
        <v/>
      </c>
    </row>
    <row r="60" customFormat="false" ht="15" hidden="false" customHeight="false" outlineLevel="0" collapsed="false">
      <c r="A60" s="39" t="str">
        <f aca="false">IF('البيانات Inputs'!A53="","",'البيانات Inputs'!A53)</f>
        <v/>
      </c>
      <c r="B60" s="11" t="str">
        <f aca="false">IFERROR(INDEX('القوائم Lists'!$B$4:$B$11,MATCH('البيانات Inputs'!B53,'القوائم Lists'!$A$4:$A$11,0)),"")</f>
        <v/>
      </c>
      <c r="C60" s="11" t="str">
        <f aca="false">IF('البيانات Inputs'!C53&lt;&gt;"",'البيانات Inputs'!C53,IF('البيانات Inputs'!D53&lt;&gt;"",'البيانات Inputs'!D53,""))</f>
        <v/>
      </c>
      <c r="D60" s="28" t="n">
        <f aca="false">'البيانات Inputs'!E53</f>
        <v>0</v>
      </c>
      <c r="E60" s="28" t="n">
        <f aca="false">INDEX('البيانات Inputs'!F53:AC53,MAX(1,MIN(24,'البيانات Inputs'!$E$9)))</f>
        <v>0</v>
      </c>
      <c r="F60" s="28" t="n">
        <f aca="false">'البيانات Inputs'!AD53</f>
        <v>0</v>
      </c>
      <c r="G60" s="28" t="n">
        <f aca="false">'البيانات Inputs'!AE53</f>
        <v>0</v>
      </c>
      <c r="H60" s="29" t="str">
        <f aca="false">IF(D60=0,"",F60/D60)</f>
        <v/>
      </c>
      <c r="I60" s="41" t="str">
        <f aca="false">IF(AND(D60=0,F60=0),"",IF(F60&gt;D60,"تجاوز الموازنة",IF(H60-$C$7&gt;'البيانات Inputs'!$E$10,"أسرع من الخطة",IF($C$7-H60&gt;'البيانات Inputs'!$E$10,"أبطأ من الخطة","ضمن الهامش"))))</f>
        <v/>
      </c>
    </row>
    <row r="61" customFormat="false" ht="15" hidden="false" customHeight="false" outlineLevel="0" collapsed="false">
      <c r="A61" s="39" t="str">
        <f aca="false">IF('البيانات Inputs'!A54="","",'البيانات Inputs'!A54)</f>
        <v/>
      </c>
      <c r="B61" s="11" t="str">
        <f aca="false">IFERROR(INDEX('القوائم Lists'!$B$4:$B$11,MATCH('البيانات Inputs'!B54,'القوائم Lists'!$A$4:$A$11,0)),"")</f>
        <v/>
      </c>
      <c r="C61" s="11" t="str">
        <f aca="false">IF('البيانات Inputs'!C54&lt;&gt;"",'البيانات Inputs'!C54,IF('البيانات Inputs'!D54&lt;&gt;"",'البيانات Inputs'!D54,""))</f>
        <v/>
      </c>
      <c r="D61" s="28" t="n">
        <f aca="false">'البيانات Inputs'!E54</f>
        <v>0</v>
      </c>
      <c r="E61" s="28" t="n">
        <f aca="false">INDEX('البيانات Inputs'!F54:AC54,MAX(1,MIN(24,'البيانات Inputs'!$E$9)))</f>
        <v>0</v>
      </c>
      <c r="F61" s="28" t="n">
        <f aca="false">'البيانات Inputs'!AD54</f>
        <v>0</v>
      </c>
      <c r="G61" s="28" t="n">
        <f aca="false">'البيانات Inputs'!AE54</f>
        <v>0</v>
      </c>
      <c r="H61" s="29" t="str">
        <f aca="false">IF(D61=0,"",F61/D61)</f>
        <v/>
      </c>
      <c r="I61" s="41" t="str">
        <f aca="false">IF(AND(D61=0,F61=0),"",IF(F61&gt;D61,"تجاوز الموازنة",IF(H61-$C$7&gt;'البيانات Inputs'!$E$10,"أسرع من الخطة",IF($C$7-H61&gt;'البيانات Inputs'!$E$10,"أبطأ من الخطة","ضمن الهامش"))))</f>
        <v/>
      </c>
    </row>
    <row r="62" customFormat="false" ht="15" hidden="false" customHeight="false" outlineLevel="0" collapsed="false">
      <c r="A62" s="39" t="str">
        <f aca="false">IF('البيانات Inputs'!A55="","",'البيانات Inputs'!A55)</f>
        <v/>
      </c>
      <c r="B62" s="11" t="str">
        <f aca="false">IFERROR(INDEX('القوائم Lists'!$B$4:$B$11,MATCH('البيانات Inputs'!B55,'القوائم Lists'!$A$4:$A$11,0)),"")</f>
        <v/>
      </c>
      <c r="C62" s="11" t="str">
        <f aca="false">IF('البيانات Inputs'!C55&lt;&gt;"",'البيانات Inputs'!C55,IF('البيانات Inputs'!D55&lt;&gt;"",'البيانات Inputs'!D55,""))</f>
        <v/>
      </c>
      <c r="D62" s="28" t="n">
        <f aca="false">'البيانات Inputs'!E55</f>
        <v>0</v>
      </c>
      <c r="E62" s="28" t="n">
        <f aca="false">INDEX('البيانات Inputs'!F55:AC55,MAX(1,MIN(24,'البيانات Inputs'!$E$9)))</f>
        <v>0</v>
      </c>
      <c r="F62" s="28" t="n">
        <f aca="false">'البيانات Inputs'!AD55</f>
        <v>0</v>
      </c>
      <c r="G62" s="28" t="n">
        <f aca="false">'البيانات Inputs'!AE55</f>
        <v>0</v>
      </c>
      <c r="H62" s="29" t="str">
        <f aca="false">IF(D62=0,"",F62/D62)</f>
        <v/>
      </c>
      <c r="I62" s="41" t="str">
        <f aca="false">IF(AND(D62=0,F62=0),"",IF(F62&gt;D62,"تجاوز الموازنة",IF(H62-$C$7&gt;'البيانات Inputs'!$E$10,"أسرع من الخطة",IF($C$7-H62&gt;'البيانات Inputs'!$E$10,"أبطأ من الخطة","ضمن الهامش"))))</f>
        <v/>
      </c>
    </row>
    <row r="63" customFormat="false" ht="15" hidden="false" customHeight="false" outlineLevel="0" collapsed="false">
      <c r="A63" s="39" t="str">
        <f aca="false">IF('البيانات Inputs'!A56="","",'البيانات Inputs'!A56)</f>
        <v/>
      </c>
      <c r="B63" s="11" t="str">
        <f aca="false">IFERROR(INDEX('القوائم Lists'!$B$4:$B$11,MATCH('البيانات Inputs'!B56,'القوائم Lists'!$A$4:$A$11,0)),"")</f>
        <v/>
      </c>
      <c r="C63" s="11" t="str">
        <f aca="false">IF('البيانات Inputs'!C56&lt;&gt;"",'البيانات Inputs'!C56,IF('البيانات Inputs'!D56&lt;&gt;"",'البيانات Inputs'!D56,""))</f>
        <v/>
      </c>
      <c r="D63" s="28" t="n">
        <f aca="false">'البيانات Inputs'!E56</f>
        <v>0</v>
      </c>
      <c r="E63" s="28" t="n">
        <f aca="false">INDEX('البيانات Inputs'!F56:AC56,MAX(1,MIN(24,'البيانات Inputs'!$E$9)))</f>
        <v>0</v>
      </c>
      <c r="F63" s="28" t="n">
        <f aca="false">'البيانات Inputs'!AD56</f>
        <v>0</v>
      </c>
      <c r="G63" s="28" t="n">
        <f aca="false">'البيانات Inputs'!AE56</f>
        <v>0</v>
      </c>
      <c r="H63" s="29" t="str">
        <f aca="false">IF(D63=0,"",F63/D63)</f>
        <v/>
      </c>
      <c r="I63" s="41" t="str">
        <f aca="false">IF(AND(D63=0,F63=0),"",IF(F63&gt;D63,"تجاوز الموازنة",IF(H63-$C$7&gt;'البيانات Inputs'!$E$10,"أسرع من الخطة",IF($C$7-H63&gt;'البيانات Inputs'!$E$10,"أبطأ من الخطة","ضمن الهامش"))))</f>
        <v/>
      </c>
    </row>
    <row r="64" customFormat="false" ht="15" hidden="false" customHeight="false" outlineLevel="0" collapsed="false">
      <c r="A64" s="35" t="s">
        <v>72</v>
      </c>
      <c r="B64" s="35"/>
      <c r="C64" s="35"/>
      <c r="D64" s="33" t="n">
        <f aca="false">SUM(D24:D63)</f>
        <v>0</v>
      </c>
      <c r="E64" s="33" t="n">
        <f aca="false">SUM(E24:E63)</f>
        <v>0</v>
      </c>
      <c r="F64" s="33" t="n">
        <f aca="false">SUM(F24:F63)</f>
        <v>0</v>
      </c>
      <c r="G64" s="33" t="n">
        <f aca="false">SUM(G24:G63)</f>
        <v>0</v>
      </c>
      <c r="H64" s="34" t="str">
        <f aca="false">IF(D64=0,"",F64/D64)</f>
        <v/>
      </c>
      <c r="I64" s="42" t="str">
        <f aca="false">IF(AND(D64=0,F64=0),"",IF(F64&gt;D64,"تجاوز الموازنة",IF(H64-$C$7&gt;'البيانات Inputs'!$E$10,"أسرع من الخطة",IF($C$7-H64&gt;'البيانات Inputs'!$E$10,"أبطأ من الخطة","ضمن الهامش"))))</f>
        <v/>
      </c>
    </row>
    <row r="65" customFormat="false" ht="27.75" hidden="false" customHeight="true" outlineLevel="0" collapsed="false">
      <c r="A65" s="43" t="s">
        <v>87</v>
      </c>
      <c r="B65" s="43"/>
      <c r="C65" s="43"/>
      <c r="D65" s="43"/>
      <c r="E65" s="43"/>
      <c r="F65" s="43"/>
      <c r="G65" s="43"/>
      <c r="H65" s="43"/>
      <c r="I65" s="43"/>
    </row>
    <row r="67" customFormat="false" ht="15" hidden="false" customHeight="false" outlineLevel="0" collapsed="false">
      <c r="A67" s="38" t="s">
        <v>88</v>
      </c>
    </row>
    <row r="68" customFormat="false" ht="30" hidden="false" customHeight="true" outlineLevel="0" collapsed="false">
      <c r="A68" s="21" t="s">
        <v>89</v>
      </c>
      <c r="B68" s="21" t="s">
        <v>90</v>
      </c>
      <c r="C68" s="21"/>
      <c r="D68" s="21" t="s">
        <v>91</v>
      </c>
      <c r="E68" s="21" t="s">
        <v>92</v>
      </c>
      <c r="F68" s="21" t="s">
        <v>93</v>
      </c>
    </row>
    <row r="69" customFormat="false" ht="15" hidden="false" customHeight="false" outlineLevel="0" collapsed="false">
      <c r="A69" s="39" t="n">
        <v>1</v>
      </c>
      <c r="B69" s="44" t="str">
        <f aca="false">IF('البيانات Inputs'!F16="","",'البيانات Inputs'!F16)</f>
        <v/>
      </c>
      <c r="C69" s="44"/>
      <c r="D69" s="28" t="n">
        <f aca="false">IF(A69&gt;MAX(1,MIN(24,'البيانات Inputs'!$E$9)),0,'البيانات Inputs'!F57)</f>
        <v>0</v>
      </c>
      <c r="E69" s="28" t="n">
        <f aca="false">SUM(D$69:D69)</f>
        <v>0</v>
      </c>
      <c r="F69" s="29" t="str">
        <f aca="false">IF('البيانات Inputs'!$E$57=0,"",E69/'البيانات Inputs'!$E$57)</f>
        <v/>
      </c>
    </row>
    <row r="70" customFormat="false" ht="15" hidden="false" customHeight="false" outlineLevel="0" collapsed="false">
      <c r="A70" s="39" t="n">
        <v>2</v>
      </c>
      <c r="B70" s="44" t="str">
        <f aca="false">IF('البيانات Inputs'!G16="","",'البيانات Inputs'!G16)</f>
        <v/>
      </c>
      <c r="C70" s="44"/>
      <c r="D70" s="28" t="n">
        <f aca="false">IF(A70&gt;MAX(1,MIN(24,'البيانات Inputs'!$E$9)),0,'البيانات Inputs'!G57)</f>
        <v>0</v>
      </c>
      <c r="E70" s="28" t="n">
        <f aca="false">SUM(D$69:D70)</f>
        <v>0</v>
      </c>
      <c r="F70" s="29" t="str">
        <f aca="false">IF('البيانات Inputs'!$E$57=0,"",E70/'البيانات Inputs'!$E$57)</f>
        <v/>
      </c>
    </row>
    <row r="71" customFormat="false" ht="15" hidden="false" customHeight="false" outlineLevel="0" collapsed="false">
      <c r="A71" s="39" t="n">
        <v>3</v>
      </c>
      <c r="B71" s="44" t="str">
        <f aca="false">IF('البيانات Inputs'!H16="","",'البيانات Inputs'!H16)</f>
        <v/>
      </c>
      <c r="C71" s="44"/>
      <c r="D71" s="28" t="n">
        <f aca="false">IF(A71&gt;MAX(1,MIN(24,'البيانات Inputs'!$E$9)),0,'البيانات Inputs'!H57)</f>
        <v>0</v>
      </c>
      <c r="E71" s="28" t="n">
        <f aca="false">SUM(D$69:D71)</f>
        <v>0</v>
      </c>
      <c r="F71" s="29" t="str">
        <f aca="false">IF('البيانات Inputs'!$E$57=0,"",E71/'البيانات Inputs'!$E$57)</f>
        <v/>
      </c>
    </row>
    <row r="72" customFormat="false" ht="15" hidden="false" customHeight="false" outlineLevel="0" collapsed="false">
      <c r="A72" s="39" t="n">
        <v>4</v>
      </c>
      <c r="B72" s="44" t="str">
        <f aca="false">IF('البيانات Inputs'!I16="","",'البيانات Inputs'!I16)</f>
        <v/>
      </c>
      <c r="C72" s="44"/>
      <c r="D72" s="28" t="n">
        <f aca="false">IF(A72&gt;MAX(1,MIN(24,'البيانات Inputs'!$E$9)),0,'البيانات Inputs'!I57)</f>
        <v>0</v>
      </c>
      <c r="E72" s="28" t="n">
        <f aca="false">SUM(D$69:D72)</f>
        <v>0</v>
      </c>
      <c r="F72" s="29" t="str">
        <f aca="false">IF('البيانات Inputs'!$E$57=0,"",E72/'البيانات Inputs'!$E$57)</f>
        <v/>
      </c>
    </row>
    <row r="73" customFormat="false" ht="15" hidden="false" customHeight="false" outlineLevel="0" collapsed="false">
      <c r="A73" s="39" t="n">
        <v>5</v>
      </c>
      <c r="B73" s="44" t="str">
        <f aca="false">IF('البيانات Inputs'!J16="","",'البيانات Inputs'!J16)</f>
        <v/>
      </c>
      <c r="C73" s="44"/>
      <c r="D73" s="28" t="n">
        <f aca="false">IF(A73&gt;MAX(1,MIN(24,'البيانات Inputs'!$E$9)),0,'البيانات Inputs'!J57)</f>
        <v>0</v>
      </c>
      <c r="E73" s="28" t="n">
        <f aca="false">SUM(D$69:D73)</f>
        <v>0</v>
      </c>
      <c r="F73" s="29" t="str">
        <f aca="false">IF('البيانات Inputs'!$E$57=0,"",E73/'البيانات Inputs'!$E$57)</f>
        <v/>
      </c>
    </row>
    <row r="74" customFormat="false" ht="15" hidden="false" customHeight="false" outlineLevel="0" collapsed="false">
      <c r="A74" s="39" t="n">
        <v>6</v>
      </c>
      <c r="B74" s="44" t="str">
        <f aca="false">IF('البيانات Inputs'!K16="","",'البيانات Inputs'!K16)</f>
        <v/>
      </c>
      <c r="C74" s="44"/>
      <c r="D74" s="28" t="n">
        <f aca="false">IF(A74&gt;MAX(1,MIN(24,'البيانات Inputs'!$E$9)),0,'البيانات Inputs'!K57)</f>
        <v>0</v>
      </c>
      <c r="E74" s="28" t="n">
        <f aca="false">SUM(D$69:D74)</f>
        <v>0</v>
      </c>
      <c r="F74" s="29" t="str">
        <f aca="false">IF('البيانات Inputs'!$E$57=0,"",E74/'البيانات Inputs'!$E$57)</f>
        <v/>
      </c>
    </row>
    <row r="75" customFormat="false" ht="15" hidden="false" customHeight="false" outlineLevel="0" collapsed="false">
      <c r="A75" s="39" t="n">
        <v>7</v>
      </c>
      <c r="B75" s="44" t="str">
        <f aca="false">IF('البيانات Inputs'!L16="","",'البيانات Inputs'!L16)</f>
        <v/>
      </c>
      <c r="C75" s="44"/>
      <c r="D75" s="28" t="n">
        <f aca="false">IF(A75&gt;MAX(1,MIN(24,'البيانات Inputs'!$E$9)),0,'البيانات Inputs'!L57)</f>
        <v>0</v>
      </c>
      <c r="E75" s="28" t="n">
        <f aca="false">SUM(D$69:D75)</f>
        <v>0</v>
      </c>
      <c r="F75" s="29" t="str">
        <f aca="false">IF('البيانات Inputs'!$E$57=0,"",E75/'البيانات Inputs'!$E$57)</f>
        <v/>
      </c>
    </row>
    <row r="76" customFormat="false" ht="15" hidden="false" customHeight="false" outlineLevel="0" collapsed="false">
      <c r="A76" s="39" t="n">
        <v>8</v>
      </c>
      <c r="B76" s="44" t="str">
        <f aca="false">IF('البيانات Inputs'!M16="","",'البيانات Inputs'!M16)</f>
        <v/>
      </c>
      <c r="C76" s="44"/>
      <c r="D76" s="28" t="n">
        <f aca="false">IF(A76&gt;MAX(1,MIN(24,'البيانات Inputs'!$E$9)),0,'البيانات Inputs'!M57)</f>
        <v>0</v>
      </c>
      <c r="E76" s="28" t="n">
        <f aca="false">SUM(D$69:D76)</f>
        <v>0</v>
      </c>
      <c r="F76" s="29" t="str">
        <f aca="false">IF('البيانات Inputs'!$E$57=0,"",E76/'البيانات Inputs'!$E$57)</f>
        <v/>
      </c>
    </row>
    <row r="77" customFormat="false" ht="15" hidden="false" customHeight="false" outlineLevel="0" collapsed="false">
      <c r="A77" s="39" t="n">
        <v>9</v>
      </c>
      <c r="B77" s="44" t="str">
        <f aca="false">IF('البيانات Inputs'!N16="","",'البيانات Inputs'!N16)</f>
        <v/>
      </c>
      <c r="C77" s="44"/>
      <c r="D77" s="28" t="n">
        <f aca="false">IF(A77&gt;MAX(1,MIN(24,'البيانات Inputs'!$E$9)),0,'البيانات Inputs'!N57)</f>
        <v>0</v>
      </c>
      <c r="E77" s="28" t="n">
        <f aca="false">SUM(D$69:D77)</f>
        <v>0</v>
      </c>
      <c r="F77" s="29" t="str">
        <f aca="false">IF('البيانات Inputs'!$E$57=0,"",E77/'البيانات Inputs'!$E$57)</f>
        <v/>
      </c>
    </row>
    <row r="78" customFormat="false" ht="15" hidden="false" customHeight="false" outlineLevel="0" collapsed="false">
      <c r="A78" s="39" t="n">
        <v>10</v>
      </c>
      <c r="B78" s="44" t="str">
        <f aca="false">IF('البيانات Inputs'!O16="","",'البيانات Inputs'!O16)</f>
        <v/>
      </c>
      <c r="C78" s="44"/>
      <c r="D78" s="28" t="n">
        <f aca="false">IF(A78&gt;MAX(1,MIN(24,'البيانات Inputs'!$E$9)),0,'البيانات Inputs'!O57)</f>
        <v>0</v>
      </c>
      <c r="E78" s="28" t="n">
        <f aca="false">SUM(D$69:D78)</f>
        <v>0</v>
      </c>
      <c r="F78" s="29" t="str">
        <f aca="false">IF('البيانات Inputs'!$E$57=0,"",E78/'البيانات Inputs'!$E$57)</f>
        <v/>
      </c>
    </row>
    <row r="79" customFormat="false" ht="15" hidden="false" customHeight="false" outlineLevel="0" collapsed="false">
      <c r="A79" s="39" t="n">
        <v>11</v>
      </c>
      <c r="B79" s="44" t="str">
        <f aca="false">IF('البيانات Inputs'!P16="","",'البيانات Inputs'!P16)</f>
        <v/>
      </c>
      <c r="C79" s="44"/>
      <c r="D79" s="28" t="n">
        <f aca="false">IF(A79&gt;MAX(1,MIN(24,'البيانات Inputs'!$E$9)),0,'البيانات Inputs'!P57)</f>
        <v>0</v>
      </c>
      <c r="E79" s="28" t="n">
        <f aca="false">SUM(D$69:D79)</f>
        <v>0</v>
      </c>
      <c r="F79" s="29" t="str">
        <f aca="false">IF('البيانات Inputs'!$E$57=0,"",E79/'البيانات Inputs'!$E$57)</f>
        <v/>
      </c>
    </row>
    <row r="80" customFormat="false" ht="15" hidden="false" customHeight="false" outlineLevel="0" collapsed="false">
      <c r="A80" s="39" t="n">
        <v>12</v>
      </c>
      <c r="B80" s="44" t="str">
        <f aca="false">IF('البيانات Inputs'!Q16="","",'البيانات Inputs'!Q16)</f>
        <v/>
      </c>
      <c r="C80" s="44"/>
      <c r="D80" s="28" t="n">
        <f aca="false">IF(A80&gt;MAX(1,MIN(24,'البيانات Inputs'!$E$9)),0,'البيانات Inputs'!Q57)</f>
        <v>0</v>
      </c>
      <c r="E80" s="28" t="n">
        <f aca="false">SUM(D$69:D80)</f>
        <v>0</v>
      </c>
      <c r="F80" s="29" t="str">
        <f aca="false">IF('البيانات Inputs'!$E$57=0,"",E80/'البيانات Inputs'!$E$57)</f>
        <v/>
      </c>
    </row>
    <row r="81" customFormat="false" ht="15" hidden="false" customHeight="false" outlineLevel="0" collapsed="false">
      <c r="A81" s="39" t="n">
        <v>13</v>
      </c>
      <c r="B81" s="44" t="str">
        <f aca="false">IF('البيانات Inputs'!R16="","",'البيانات Inputs'!R16)</f>
        <v/>
      </c>
      <c r="C81" s="44"/>
      <c r="D81" s="28" t="n">
        <f aca="false">IF(A81&gt;MAX(1,MIN(24,'البيانات Inputs'!$E$9)),0,'البيانات Inputs'!R57)</f>
        <v>0</v>
      </c>
      <c r="E81" s="28" t="n">
        <f aca="false">SUM(D$69:D81)</f>
        <v>0</v>
      </c>
      <c r="F81" s="29" t="str">
        <f aca="false">IF('البيانات Inputs'!$E$57=0,"",E81/'البيانات Inputs'!$E$57)</f>
        <v/>
      </c>
    </row>
    <row r="82" customFormat="false" ht="15" hidden="false" customHeight="false" outlineLevel="0" collapsed="false">
      <c r="A82" s="39" t="n">
        <v>14</v>
      </c>
      <c r="B82" s="44" t="str">
        <f aca="false">IF('البيانات Inputs'!S16="","",'البيانات Inputs'!S16)</f>
        <v/>
      </c>
      <c r="C82" s="44"/>
      <c r="D82" s="28" t="n">
        <f aca="false">IF(A82&gt;MAX(1,MIN(24,'البيانات Inputs'!$E$9)),0,'البيانات Inputs'!S57)</f>
        <v>0</v>
      </c>
      <c r="E82" s="28" t="n">
        <f aca="false">SUM(D$69:D82)</f>
        <v>0</v>
      </c>
      <c r="F82" s="29" t="str">
        <f aca="false">IF('البيانات Inputs'!$E$57=0,"",E82/'البيانات Inputs'!$E$57)</f>
        <v/>
      </c>
    </row>
    <row r="83" customFormat="false" ht="15" hidden="false" customHeight="false" outlineLevel="0" collapsed="false">
      <c r="A83" s="39" t="n">
        <v>15</v>
      </c>
      <c r="B83" s="44" t="str">
        <f aca="false">IF('البيانات Inputs'!T16="","",'البيانات Inputs'!T16)</f>
        <v/>
      </c>
      <c r="C83" s="44"/>
      <c r="D83" s="28" t="n">
        <f aca="false">IF(A83&gt;MAX(1,MIN(24,'البيانات Inputs'!$E$9)),0,'البيانات Inputs'!T57)</f>
        <v>0</v>
      </c>
      <c r="E83" s="28" t="n">
        <f aca="false">SUM(D$69:D83)</f>
        <v>0</v>
      </c>
      <c r="F83" s="29" t="str">
        <f aca="false">IF('البيانات Inputs'!$E$57=0,"",E83/'البيانات Inputs'!$E$57)</f>
        <v/>
      </c>
    </row>
    <row r="84" customFormat="false" ht="15" hidden="false" customHeight="false" outlineLevel="0" collapsed="false">
      <c r="A84" s="39" t="n">
        <v>16</v>
      </c>
      <c r="B84" s="44" t="str">
        <f aca="false">IF('البيانات Inputs'!U16="","",'البيانات Inputs'!U16)</f>
        <v/>
      </c>
      <c r="C84" s="44"/>
      <c r="D84" s="28" t="n">
        <f aca="false">IF(A84&gt;MAX(1,MIN(24,'البيانات Inputs'!$E$9)),0,'البيانات Inputs'!U57)</f>
        <v>0</v>
      </c>
      <c r="E84" s="28" t="n">
        <f aca="false">SUM(D$69:D84)</f>
        <v>0</v>
      </c>
      <c r="F84" s="29" t="str">
        <f aca="false">IF('البيانات Inputs'!$E$57=0,"",E84/'البيانات Inputs'!$E$57)</f>
        <v/>
      </c>
    </row>
    <row r="85" customFormat="false" ht="15" hidden="false" customHeight="false" outlineLevel="0" collapsed="false">
      <c r="A85" s="39" t="n">
        <v>17</v>
      </c>
      <c r="B85" s="44" t="str">
        <f aca="false">IF('البيانات Inputs'!V16="","",'البيانات Inputs'!V16)</f>
        <v/>
      </c>
      <c r="C85" s="44"/>
      <c r="D85" s="28" t="n">
        <f aca="false">IF(A85&gt;MAX(1,MIN(24,'البيانات Inputs'!$E$9)),0,'البيانات Inputs'!V57)</f>
        <v>0</v>
      </c>
      <c r="E85" s="28" t="n">
        <f aca="false">SUM(D$69:D85)</f>
        <v>0</v>
      </c>
      <c r="F85" s="29" t="str">
        <f aca="false">IF('البيانات Inputs'!$E$57=0,"",E85/'البيانات Inputs'!$E$57)</f>
        <v/>
      </c>
    </row>
    <row r="86" customFormat="false" ht="15" hidden="false" customHeight="false" outlineLevel="0" collapsed="false">
      <c r="A86" s="39" t="n">
        <v>18</v>
      </c>
      <c r="B86" s="44" t="str">
        <f aca="false">IF('البيانات Inputs'!W16="","",'البيانات Inputs'!W16)</f>
        <v/>
      </c>
      <c r="C86" s="44"/>
      <c r="D86" s="28" t="n">
        <f aca="false">IF(A86&gt;MAX(1,MIN(24,'البيانات Inputs'!$E$9)),0,'البيانات Inputs'!W57)</f>
        <v>0</v>
      </c>
      <c r="E86" s="28" t="n">
        <f aca="false">SUM(D$69:D86)</f>
        <v>0</v>
      </c>
      <c r="F86" s="29" t="str">
        <f aca="false">IF('البيانات Inputs'!$E$57=0,"",E86/'البيانات Inputs'!$E$57)</f>
        <v/>
      </c>
    </row>
    <row r="87" customFormat="false" ht="15" hidden="false" customHeight="false" outlineLevel="0" collapsed="false">
      <c r="A87" s="39" t="n">
        <v>19</v>
      </c>
      <c r="B87" s="44" t="str">
        <f aca="false">IF('البيانات Inputs'!X16="","",'البيانات Inputs'!X16)</f>
        <v/>
      </c>
      <c r="C87" s="44"/>
      <c r="D87" s="28" t="n">
        <f aca="false">IF(A87&gt;MAX(1,MIN(24,'البيانات Inputs'!$E$9)),0,'البيانات Inputs'!X57)</f>
        <v>0</v>
      </c>
      <c r="E87" s="28" t="n">
        <f aca="false">SUM(D$69:D87)</f>
        <v>0</v>
      </c>
      <c r="F87" s="29" t="str">
        <f aca="false">IF('البيانات Inputs'!$E$57=0,"",E87/'البيانات Inputs'!$E$57)</f>
        <v/>
      </c>
    </row>
    <row r="88" customFormat="false" ht="15" hidden="false" customHeight="false" outlineLevel="0" collapsed="false">
      <c r="A88" s="39" t="n">
        <v>20</v>
      </c>
      <c r="B88" s="44" t="str">
        <f aca="false">IF('البيانات Inputs'!Y16="","",'البيانات Inputs'!Y16)</f>
        <v/>
      </c>
      <c r="C88" s="44"/>
      <c r="D88" s="28" t="n">
        <f aca="false">IF(A88&gt;MAX(1,MIN(24,'البيانات Inputs'!$E$9)),0,'البيانات Inputs'!Y57)</f>
        <v>0</v>
      </c>
      <c r="E88" s="28" t="n">
        <f aca="false">SUM(D$69:D88)</f>
        <v>0</v>
      </c>
      <c r="F88" s="29" t="str">
        <f aca="false">IF('البيانات Inputs'!$E$57=0,"",E88/'البيانات Inputs'!$E$57)</f>
        <v/>
      </c>
    </row>
    <row r="89" customFormat="false" ht="15" hidden="false" customHeight="false" outlineLevel="0" collapsed="false">
      <c r="A89" s="39" t="n">
        <v>21</v>
      </c>
      <c r="B89" s="44" t="str">
        <f aca="false">IF('البيانات Inputs'!Z16="","",'البيانات Inputs'!Z16)</f>
        <v/>
      </c>
      <c r="C89" s="44"/>
      <c r="D89" s="28" t="n">
        <f aca="false">IF(A89&gt;MAX(1,MIN(24,'البيانات Inputs'!$E$9)),0,'البيانات Inputs'!Z57)</f>
        <v>0</v>
      </c>
      <c r="E89" s="28" t="n">
        <f aca="false">SUM(D$69:D89)</f>
        <v>0</v>
      </c>
      <c r="F89" s="29" t="str">
        <f aca="false">IF('البيانات Inputs'!$E$57=0,"",E89/'البيانات Inputs'!$E$57)</f>
        <v/>
      </c>
    </row>
    <row r="90" customFormat="false" ht="15" hidden="false" customHeight="false" outlineLevel="0" collapsed="false">
      <c r="A90" s="39" t="n">
        <v>22</v>
      </c>
      <c r="B90" s="44" t="str">
        <f aca="false">IF('البيانات Inputs'!AA16="","",'البيانات Inputs'!AA16)</f>
        <v/>
      </c>
      <c r="C90" s="44"/>
      <c r="D90" s="28" t="n">
        <f aca="false">IF(A90&gt;MAX(1,MIN(24,'البيانات Inputs'!$E$9)),0,'البيانات Inputs'!AA57)</f>
        <v>0</v>
      </c>
      <c r="E90" s="28" t="n">
        <f aca="false">SUM(D$69:D90)</f>
        <v>0</v>
      </c>
      <c r="F90" s="29" t="str">
        <f aca="false">IF('البيانات Inputs'!$E$57=0,"",E90/'البيانات Inputs'!$E$57)</f>
        <v/>
      </c>
    </row>
    <row r="91" customFormat="false" ht="15" hidden="false" customHeight="false" outlineLevel="0" collapsed="false">
      <c r="A91" s="39" t="n">
        <v>23</v>
      </c>
      <c r="B91" s="44" t="str">
        <f aca="false">IF('البيانات Inputs'!AB16="","",'البيانات Inputs'!AB16)</f>
        <v/>
      </c>
      <c r="C91" s="44"/>
      <c r="D91" s="28" t="n">
        <f aca="false">IF(A91&gt;MAX(1,MIN(24,'البيانات Inputs'!$E$9)),0,'البيانات Inputs'!AB57)</f>
        <v>0</v>
      </c>
      <c r="E91" s="28" t="n">
        <f aca="false">SUM(D$69:D91)</f>
        <v>0</v>
      </c>
      <c r="F91" s="29" t="str">
        <f aca="false">IF('البيانات Inputs'!$E$57=0,"",E91/'البيانات Inputs'!$E$57)</f>
        <v/>
      </c>
    </row>
    <row r="92" customFormat="false" ht="15" hidden="false" customHeight="false" outlineLevel="0" collapsed="false">
      <c r="A92" s="39" t="n">
        <v>24</v>
      </c>
      <c r="B92" s="44" t="str">
        <f aca="false">IF('البيانات Inputs'!AC16="","",'البيانات Inputs'!AC16)</f>
        <v/>
      </c>
      <c r="C92" s="44"/>
      <c r="D92" s="28" t="n">
        <f aca="false">IF(A92&gt;MAX(1,MIN(24,'البيانات Inputs'!$E$9)),0,'البيانات Inputs'!AC57)</f>
        <v>0</v>
      </c>
      <c r="E92" s="28" t="n">
        <f aca="false">SUM(D$69:D92)</f>
        <v>0</v>
      </c>
      <c r="F92" s="29" t="str">
        <f aca="false">IF('البيانات Inputs'!$E$57=0,"",E92/'البيانات Inputs'!$E$57)</f>
        <v/>
      </c>
    </row>
  </sheetData>
  <mergeCells count="43">
    <mergeCell ref="A3:B3"/>
    <mergeCell ref="A4:B4"/>
    <mergeCell ref="A5:B5"/>
    <mergeCell ref="A6:B6"/>
    <mergeCell ref="A7:B7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A64:C64"/>
    <mergeCell ref="A65:I65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</mergeCells>
  <conditionalFormatting sqref="G11:G20">
    <cfRule type="expression" priority="2" aboveAverage="0" equalAverage="0" bottom="0" percent="0" rank="0" text="" dxfId="1">
      <formula>G11&lt;0</formula>
    </cfRule>
  </conditionalFormatting>
  <conditionalFormatting sqref="I11:I20">
    <cfRule type="expression" priority="3" aboveAverage="0" equalAverage="0" bottom="0" percent="0" rank="0" text="" dxfId="1">
      <formula>I11="تجاوز الموازنة"</formula>
    </cfRule>
  </conditionalFormatting>
  <conditionalFormatting sqref="G24:G64">
    <cfRule type="expression" priority="4" aboveAverage="0" equalAverage="0" bottom="0" percent="0" rank="0" text="" dxfId="1">
      <formula>G24&lt;0</formula>
    </cfRule>
  </conditionalFormatting>
  <conditionalFormatting sqref="I24:I64">
    <cfRule type="expression" priority="5" aboveAverage="0" equalAverage="0" bottom="0" percent="0" rank="0" text="" dxfId="1">
      <formula>I24="تجاوز الموازنة"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0"/>
    <col collapsed="false" customWidth="true" hidden="false" outlineLevel="0" max="3" min="3" style="0" width="38"/>
    <col collapsed="false" customWidth="true" hidden="false" outlineLevel="0" max="7" min="4" style="0" width="14"/>
    <col collapsed="false" customWidth="true" hidden="false" outlineLevel="0" max="8" min="8" style="0" width="11"/>
    <col collapsed="false" customWidth="true" hidden="false" outlineLevel="0" max="9" min="9" style="0" width="18"/>
  </cols>
  <sheetData>
    <row r="1" customFormat="false" ht="17.35" hidden="false" customHeight="false" outlineLevel="0" collapsed="false">
      <c r="A1" s="45" t="s">
        <v>94</v>
      </c>
    </row>
    <row r="3" customFormat="false" ht="15" hidden="false" customHeight="false" outlineLevel="0" collapsed="false">
      <c r="A3" s="46" t="s">
        <v>95</v>
      </c>
      <c r="B3" s="46"/>
      <c r="C3" s="47" t="str">
        <f aca="false">IF('البيانات Inputs'!$E$4="","",'البيانات Inputs'!$E$4)</f>
        <v/>
      </c>
    </row>
    <row r="4" customFormat="false" ht="15" hidden="false" customHeight="false" outlineLevel="0" collapsed="false">
      <c r="A4" s="46" t="s">
        <v>39</v>
      </c>
      <c r="B4" s="46"/>
      <c r="C4" s="47" t="str">
        <f aca="false">IF('البيانات Inputs'!$E$5="","",'البيانات Inputs'!$E$5)</f>
        <v/>
      </c>
    </row>
    <row r="5" customFormat="false" ht="15" hidden="false" customHeight="false" outlineLevel="0" collapsed="false">
      <c r="A5" s="46" t="s">
        <v>96</v>
      </c>
      <c r="B5" s="46"/>
      <c r="C5" s="47" t="str">
        <f aca="false">IF('البيانات Inputs'!$E$6="","",'البيانات Inputs'!$E$6)</f>
        <v/>
      </c>
    </row>
    <row r="6" customFormat="false" ht="15" hidden="false" customHeight="false" outlineLevel="0" collapsed="false">
      <c r="A6" s="46" t="s">
        <v>97</v>
      </c>
      <c r="B6" s="46"/>
      <c r="C6" s="47" t="str">
        <f aca="false">'البيانات Inputs'!$E$9&amp;" of "&amp;'البيانات Inputs'!$E$8</f>
        <v>1 of 12</v>
      </c>
    </row>
    <row r="7" customFormat="false" ht="15" hidden="false" customHeight="false" outlineLevel="0" collapsed="false">
      <c r="A7" s="46" t="s">
        <v>98</v>
      </c>
      <c r="B7" s="46"/>
      <c r="C7" s="48" t="n">
        <f aca="false">IF('البيانات Inputs'!$E$8=0,0,MIN(1,'البيانات Inputs'!$E$9/'البيانات Inputs'!$E$8))</f>
        <v>0.0833333333333333</v>
      </c>
    </row>
    <row r="9" customFormat="false" ht="15" hidden="false" customHeight="false" outlineLevel="0" collapsed="false">
      <c r="A9" s="49" t="s">
        <v>99</v>
      </c>
    </row>
    <row r="10" customFormat="false" ht="15" hidden="false" customHeight="true" outlineLevel="0" collapsed="false">
      <c r="A10" s="22" t="s">
        <v>64</v>
      </c>
      <c r="B10" s="22" t="s">
        <v>100</v>
      </c>
      <c r="C10" s="22"/>
      <c r="D10" s="22" t="s">
        <v>68</v>
      </c>
      <c r="E10" s="22" t="s">
        <v>101</v>
      </c>
      <c r="F10" s="22" t="s">
        <v>69</v>
      </c>
      <c r="G10" s="22" t="s">
        <v>70</v>
      </c>
      <c r="H10" s="22" t="s">
        <v>71</v>
      </c>
      <c r="I10" s="22" t="s">
        <v>102</v>
      </c>
    </row>
    <row r="11" customFormat="false" ht="15" hidden="false" customHeight="false" outlineLevel="0" collapsed="false">
      <c r="A11" s="39" t="str">
        <f aca="false">'القوائم Lists'!$A$4</f>
        <v>A</v>
      </c>
      <c r="B11" s="50" t="str">
        <f aca="false">'القوائم Lists'!$C$4</f>
        <v>Staff salaries and wages</v>
      </c>
      <c r="C11" s="50"/>
      <c r="D11" s="28" t="n">
        <f aca="false">SUMIF('البيانات Inputs'!$B$17:$B$56,$A11,'البيانات Inputs'!$E$17:$E$56)</f>
        <v>0</v>
      </c>
      <c r="E11" s="28" t="n">
        <f aca="false">SUMPRODUCT(('البيانات Inputs'!$B$17:$B$56=$A11)*INDEX('البيانات Inputs'!$F$17:$AC$56,0,MAX(1,MIN(24,'البيانات Inputs'!$E$9))))</f>
        <v>0</v>
      </c>
      <c r="F11" s="28" t="n">
        <f aca="false">SUMIF('البيانات Inputs'!$B$17:$B$56,$A11,'البيانات Inputs'!$AD$17:$AD$56)</f>
        <v>0</v>
      </c>
      <c r="G11" s="28" t="n">
        <f aca="false">D11-F11</f>
        <v>0</v>
      </c>
      <c r="H11" s="29" t="str">
        <f aca="false">IF(D11=0,"",F11/D11)</f>
        <v/>
      </c>
      <c r="I11" s="39" t="str">
        <f aca="false">IF(AND(D11=0,F11=0),"",IF(F11&gt;D11,"Over budget",IF(H11-$C$7&gt;'البيانات Inputs'!$E$10,"Ahead of plan",IF($C$7-H11&gt;'البيانات Inputs'!$E$10,"Behind plan","Within margin"))))</f>
        <v/>
      </c>
    </row>
    <row r="12" customFormat="false" ht="15" hidden="false" customHeight="false" outlineLevel="0" collapsed="false">
      <c r="A12" s="39" t="str">
        <f aca="false">'القوائم Lists'!$A$5</f>
        <v>B</v>
      </c>
      <c r="B12" s="50" t="str">
        <f aca="false">'القوائم Lists'!$C$5</f>
        <v>Programme activities</v>
      </c>
      <c r="C12" s="50"/>
      <c r="D12" s="28" t="n">
        <f aca="false">SUMIF('البيانات Inputs'!$B$17:$B$56,$A12,'البيانات Inputs'!$E$17:$E$56)</f>
        <v>0</v>
      </c>
      <c r="E12" s="28" t="n">
        <f aca="false">SUMPRODUCT(('البيانات Inputs'!$B$17:$B$56=$A12)*INDEX('البيانات Inputs'!$F$17:$AC$56,0,MAX(1,MIN(24,'البيانات Inputs'!$E$9))))</f>
        <v>0</v>
      </c>
      <c r="F12" s="28" t="n">
        <f aca="false">SUMIF('البيانات Inputs'!$B$17:$B$56,$A12,'البيانات Inputs'!$AD$17:$AD$56)</f>
        <v>0</v>
      </c>
      <c r="G12" s="28" t="n">
        <f aca="false">D12-F12</f>
        <v>0</v>
      </c>
      <c r="H12" s="29" t="str">
        <f aca="false">IF(D12=0,"",F12/D12)</f>
        <v/>
      </c>
      <c r="I12" s="39" t="str">
        <f aca="false">IF(AND(D12=0,F12=0),"",IF(F12&gt;D12,"Over budget",IF(H12-$C$7&gt;'البيانات Inputs'!$E$10,"Ahead of plan",IF($C$7-H12&gt;'البيانات Inputs'!$E$10,"Behind plan","Within margin"))))</f>
        <v/>
      </c>
    </row>
    <row r="13" customFormat="false" ht="15" hidden="false" customHeight="false" outlineLevel="0" collapsed="false">
      <c r="A13" s="39" t="str">
        <f aca="false">'القوائم Lists'!$A$6</f>
        <v>C</v>
      </c>
      <c r="B13" s="50" t="str">
        <f aca="false">'القوائم Lists'!$C$6</f>
        <v>Travel and transport</v>
      </c>
      <c r="C13" s="50"/>
      <c r="D13" s="28" t="n">
        <f aca="false">SUMIF('البيانات Inputs'!$B$17:$B$56,$A13,'البيانات Inputs'!$E$17:$E$56)</f>
        <v>0</v>
      </c>
      <c r="E13" s="28" t="n">
        <f aca="false">SUMPRODUCT(('البيانات Inputs'!$B$17:$B$56=$A13)*INDEX('البيانات Inputs'!$F$17:$AC$56,0,MAX(1,MIN(24,'البيانات Inputs'!$E$9))))</f>
        <v>0</v>
      </c>
      <c r="F13" s="28" t="n">
        <f aca="false">SUMIF('البيانات Inputs'!$B$17:$B$56,$A13,'البيانات Inputs'!$AD$17:$AD$56)</f>
        <v>0</v>
      </c>
      <c r="G13" s="28" t="n">
        <f aca="false">D13-F13</f>
        <v>0</v>
      </c>
      <c r="H13" s="29" t="str">
        <f aca="false">IF(D13=0,"",F13/D13)</f>
        <v/>
      </c>
      <c r="I13" s="39" t="str">
        <f aca="false">IF(AND(D13=0,F13=0),"",IF(F13&gt;D13,"Over budget",IF(H13-$C$7&gt;'البيانات Inputs'!$E$10,"Ahead of plan",IF($C$7-H13&gt;'البيانات Inputs'!$E$10,"Behind plan","Within margin"))))</f>
        <v/>
      </c>
    </row>
    <row r="14" customFormat="false" ht="15" hidden="false" customHeight="false" outlineLevel="0" collapsed="false">
      <c r="A14" s="39" t="str">
        <f aca="false">'القوائم Lists'!$A$7</f>
        <v>D</v>
      </c>
      <c r="B14" s="50" t="str">
        <f aca="false">'القوائم Lists'!$C$7</f>
        <v>Equipment and supplies</v>
      </c>
      <c r="C14" s="50"/>
      <c r="D14" s="28" t="n">
        <f aca="false">SUMIF('البيانات Inputs'!$B$17:$B$56,$A14,'البيانات Inputs'!$E$17:$E$56)</f>
        <v>0</v>
      </c>
      <c r="E14" s="28" t="n">
        <f aca="false">SUMPRODUCT(('البيانات Inputs'!$B$17:$B$56=$A14)*INDEX('البيانات Inputs'!$F$17:$AC$56,0,MAX(1,MIN(24,'البيانات Inputs'!$E$9))))</f>
        <v>0</v>
      </c>
      <c r="F14" s="28" t="n">
        <f aca="false">SUMIF('البيانات Inputs'!$B$17:$B$56,$A14,'البيانات Inputs'!$AD$17:$AD$56)</f>
        <v>0</v>
      </c>
      <c r="G14" s="28" t="n">
        <f aca="false">D14-F14</f>
        <v>0</v>
      </c>
      <c r="H14" s="29" t="str">
        <f aca="false">IF(D14=0,"",F14/D14)</f>
        <v/>
      </c>
      <c r="I14" s="39" t="str">
        <f aca="false">IF(AND(D14=0,F14=0),"",IF(F14&gt;D14,"Over budget",IF(H14-$C$7&gt;'البيانات Inputs'!$E$10,"Ahead of plan",IF($C$7-H14&gt;'البيانات Inputs'!$E$10,"Behind plan","Within margin"))))</f>
        <v/>
      </c>
    </row>
    <row r="15" customFormat="false" ht="15" hidden="false" customHeight="false" outlineLevel="0" collapsed="false">
      <c r="A15" s="39" t="str">
        <f aca="false">'القوائم Lists'!$A$8</f>
        <v>E</v>
      </c>
      <c r="B15" s="50" t="str">
        <f aca="false">'القوائم Lists'!$C$8</f>
        <v>Office running costs</v>
      </c>
      <c r="C15" s="50"/>
      <c r="D15" s="28" t="n">
        <f aca="false">SUMIF('البيانات Inputs'!$B$17:$B$56,$A15,'البيانات Inputs'!$E$17:$E$56)</f>
        <v>0</v>
      </c>
      <c r="E15" s="28" t="n">
        <f aca="false">SUMPRODUCT(('البيانات Inputs'!$B$17:$B$56=$A15)*INDEX('البيانات Inputs'!$F$17:$AC$56,0,MAX(1,MIN(24,'البيانات Inputs'!$E$9))))</f>
        <v>0</v>
      </c>
      <c r="F15" s="28" t="n">
        <f aca="false">SUMIF('البيانات Inputs'!$B$17:$B$56,$A15,'البيانات Inputs'!$AD$17:$AD$56)</f>
        <v>0</v>
      </c>
      <c r="G15" s="28" t="n">
        <f aca="false">D15-F15</f>
        <v>0</v>
      </c>
      <c r="H15" s="29" t="str">
        <f aca="false">IF(D15=0,"",F15/D15)</f>
        <v/>
      </c>
      <c r="I15" s="39" t="str">
        <f aca="false">IF(AND(D15=0,F15=0),"",IF(F15&gt;D15,"Over budget",IF(H15-$C$7&gt;'البيانات Inputs'!$E$10,"Ahead of plan",IF($C$7-H15&gt;'البيانات Inputs'!$E$10,"Behind plan","Within margin"))))</f>
        <v/>
      </c>
    </row>
    <row r="16" customFormat="false" ht="15" hidden="false" customHeight="false" outlineLevel="0" collapsed="false">
      <c r="A16" s="39" t="str">
        <f aca="false">'القوائم Lists'!$A$9</f>
        <v>F</v>
      </c>
      <c r="B16" s="50" t="str">
        <f aca="false">'القوائم Lists'!$C$9</f>
        <v>Monitoring, audit and finance</v>
      </c>
      <c r="C16" s="50"/>
      <c r="D16" s="28" t="n">
        <f aca="false">SUMIF('البيانات Inputs'!$B$17:$B$56,$A16,'البيانات Inputs'!$E$17:$E$56)</f>
        <v>0</v>
      </c>
      <c r="E16" s="28" t="n">
        <f aca="false">SUMPRODUCT(('البيانات Inputs'!$B$17:$B$56=$A16)*INDEX('البيانات Inputs'!$F$17:$AC$56,0,MAX(1,MIN(24,'البيانات Inputs'!$E$9))))</f>
        <v>0</v>
      </c>
      <c r="F16" s="28" t="n">
        <f aca="false">SUMIF('البيانات Inputs'!$B$17:$B$56,$A16,'البيانات Inputs'!$AD$17:$AD$56)</f>
        <v>0</v>
      </c>
      <c r="G16" s="28" t="n">
        <f aca="false">D16-F16</f>
        <v>0</v>
      </c>
      <c r="H16" s="29" t="str">
        <f aca="false">IF(D16=0,"",F16/D16)</f>
        <v/>
      </c>
      <c r="I16" s="39" t="str">
        <f aca="false">IF(AND(D16=0,F16=0),"",IF(F16&gt;D16,"Over budget",IF(H16-$C$7&gt;'البيانات Inputs'!$E$10,"Ahead of plan",IF($C$7-H16&gt;'البيانات Inputs'!$E$10,"Behind plan","Within margin"))))</f>
        <v/>
      </c>
    </row>
    <row r="17" customFormat="false" ht="15" hidden="false" customHeight="false" outlineLevel="0" collapsed="false">
      <c r="A17" s="39" t="str">
        <f aca="false">'القوائم Lists'!$A$10</f>
        <v>G</v>
      </c>
      <c r="B17" s="50" t="str">
        <f aca="false">'القوائم Lists'!$C$10</f>
        <v>Indirect support costs</v>
      </c>
      <c r="C17" s="50"/>
      <c r="D17" s="28" t="n">
        <f aca="false">SUMIF('البيانات Inputs'!$B$17:$B$56,$A17,'البيانات Inputs'!$E$17:$E$56)</f>
        <v>0</v>
      </c>
      <c r="E17" s="28" t="n">
        <f aca="false">SUMPRODUCT(('البيانات Inputs'!$B$17:$B$56=$A17)*INDEX('البيانات Inputs'!$F$17:$AC$56,0,MAX(1,MIN(24,'البيانات Inputs'!$E$9))))</f>
        <v>0</v>
      </c>
      <c r="F17" s="28" t="n">
        <f aca="false">SUMIF('البيانات Inputs'!$B$17:$B$56,$A17,'البيانات Inputs'!$AD$17:$AD$56)</f>
        <v>0</v>
      </c>
      <c r="G17" s="28" t="n">
        <f aca="false">D17-F17</f>
        <v>0</v>
      </c>
      <c r="H17" s="29" t="str">
        <f aca="false">IF(D17=0,"",F17/D17)</f>
        <v/>
      </c>
      <c r="I17" s="39" t="str">
        <f aca="false">IF(AND(D17=0,F17=0),"",IF(F17&gt;D17,"Over budget",IF(H17-$C$7&gt;'البيانات Inputs'!$E$10,"Ahead of plan",IF($C$7-H17&gt;'البيانات Inputs'!$E$10,"Behind plan","Within margin"))))</f>
        <v/>
      </c>
    </row>
    <row r="18" customFormat="false" ht="15" hidden="false" customHeight="false" outlineLevel="0" collapsed="false">
      <c r="A18" s="39" t="str">
        <f aca="false">'القوائم Lists'!$A$11</f>
        <v>H</v>
      </c>
      <c r="B18" s="50" t="str">
        <f aca="false">'القوائم Lists'!$C$11</f>
        <v>Other</v>
      </c>
      <c r="C18" s="50"/>
      <c r="D18" s="28" t="n">
        <f aca="false">SUMIF('البيانات Inputs'!$B$17:$B$56,$A18,'البيانات Inputs'!$E$17:$E$56)</f>
        <v>0</v>
      </c>
      <c r="E18" s="28" t="n">
        <f aca="false">SUMPRODUCT(('البيانات Inputs'!$B$17:$B$56=$A18)*INDEX('البيانات Inputs'!$F$17:$AC$56,0,MAX(1,MIN(24,'البيانات Inputs'!$E$9))))</f>
        <v>0</v>
      </c>
      <c r="F18" s="28" t="n">
        <f aca="false">SUMIF('البيانات Inputs'!$B$17:$B$56,$A18,'البيانات Inputs'!$AD$17:$AD$56)</f>
        <v>0</v>
      </c>
      <c r="G18" s="28" t="n">
        <f aca="false">D18-F18</f>
        <v>0</v>
      </c>
      <c r="H18" s="29" t="str">
        <f aca="false">IF(D18=0,"",F18/D18)</f>
        <v/>
      </c>
      <c r="I18" s="39" t="str">
        <f aca="false">IF(AND(D18=0,F18=0),"",IF(F18&gt;D18,"Over budget",IF(H18-$C$7&gt;'البيانات Inputs'!$E$10,"Ahead of plan",IF($C$7-H18&gt;'البيانات Inputs'!$E$10,"Behind plan","Within margin"))))</f>
        <v/>
      </c>
    </row>
    <row r="19" customFormat="false" ht="15" hidden="false" customHeight="false" outlineLevel="0" collapsed="false">
      <c r="A19" s="39" t="s">
        <v>83</v>
      </c>
      <c r="B19" s="50" t="s">
        <v>103</v>
      </c>
      <c r="C19" s="50"/>
      <c r="D19" s="28" t="n">
        <f aca="false">'البيانات Inputs'!$E$57-SUM(D11:D18)</f>
        <v>0</v>
      </c>
      <c r="E19" s="28" t="n">
        <f aca="false">INDEX('البيانات Inputs'!$F$57:$AC$57,MAX(1,MIN(24,'البيانات Inputs'!$E$9)))-SUM(E11:E18)</f>
        <v>0</v>
      </c>
      <c r="F19" s="28" t="n">
        <f aca="false">'البيانات Inputs'!$AD$57-SUM(F11:F18)</f>
        <v>0</v>
      </c>
      <c r="G19" s="28" t="n">
        <f aca="false">D19-F19</f>
        <v>0</v>
      </c>
      <c r="H19" s="29" t="str">
        <f aca="false">IF(D19=0,"",F19/D19)</f>
        <v/>
      </c>
      <c r="I19" s="39" t="str">
        <f aca="false">IF(AND(D19=0,F19=0),"",IF(F19&gt;D19,"Over budget",IF(H19-$C$7&gt;'البيانات Inputs'!$E$10,"Ahead of plan",IF($C$7-H19&gt;'البيانات Inputs'!$E$10,"Behind plan","Within margin"))))</f>
        <v/>
      </c>
    </row>
    <row r="20" customFormat="false" ht="15" hidden="false" customHeight="false" outlineLevel="0" collapsed="false">
      <c r="A20" s="46" t="s">
        <v>73</v>
      </c>
      <c r="B20" s="46"/>
      <c r="C20" s="46"/>
      <c r="D20" s="33" t="n">
        <f aca="false">SUM(D11:D19)</f>
        <v>0</v>
      </c>
      <c r="E20" s="33" t="n">
        <f aca="false">SUM(E11:E19)</f>
        <v>0</v>
      </c>
      <c r="F20" s="33" t="n">
        <f aca="false">SUM(F11:F19)</f>
        <v>0</v>
      </c>
      <c r="G20" s="33" t="n">
        <f aca="false">D20-F20</f>
        <v>0</v>
      </c>
      <c r="H20" s="34" t="str">
        <f aca="false">IF(D20=0,"",F20/D20)</f>
        <v/>
      </c>
      <c r="I20" s="51" t="str">
        <f aca="false">IF(AND(D20=0,F20=0),"",IF(F20&gt;D20,"Over budget",IF(H20-$C$7&gt;'البيانات Inputs'!$E$10,"Ahead of plan",IF($C$7-H20&gt;'البيانات Inputs'!$E$10,"Behind plan","Within margin"))))</f>
        <v/>
      </c>
    </row>
    <row r="22" customFormat="false" ht="15" hidden="false" customHeight="false" outlineLevel="0" collapsed="false">
      <c r="A22" s="49" t="s">
        <v>104</v>
      </c>
    </row>
    <row r="23" customFormat="false" ht="15" hidden="false" customHeight="false" outlineLevel="0" collapsed="false">
      <c r="A23" s="22" t="s">
        <v>64</v>
      </c>
      <c r="B23" s="22" t="s">
        <v>100</v>
      </c>
      <c r="C23" s="22" t="s">
        <v>105</v>
      </c>
      <c r="D23" s="22" t="s">
        <v>68</v>
      </c>
      <c r="E23" s="22" t="s">
        <v>101</v>
      </c>
      <c r="F23" s="22" t="s">
        <v>69</v>
      </c>
      <c r="G23" s="22" t="s">
        <v>70</v>
      </c>
      <c r="H23" s="22" t="s">
        <v>71</v>
      </c>
      <c r="I23" s="22" t="s">
        <v>102</v>
      </c>
    </row>
    <row r="24" customFormat="false" ht="15" hidden="false" customHeight="false" outlineLevel="0" collapsed="false">
      <c r="A24" s="39" t="str">
        <f aca="false">IF('البيانات Inputs'!A17="","",'البيانات Inputs'!A17)</f>
        <v/>
      </c>
      <c r="B24" s="12" t="str">
        <f aca="false">IFERROR(INDEX('القوائم Lists'!$C$4:$C$11,MATCH('البيانات Inputs'!B17,'القوائم Lists'!$A$4:$A$11,0)),"")</f>
        <v/>
      </c>
      <c r="C24" s="12" t="str">
        <f aca="false">IF('البيانات Inputs'!D17&lt;&gt;"",'البيانات Inputs'!D17,IF('البيانات Inputs'!C17&lt;&gt;"",'البيانات Inputs'!C17,""))</f>
        <v/>
      </c>
      <c r="D24" s="28" t="n">
        <f aca="false">'البيانات Inputs'!E17</f>
        <v>0</v>
      </c>
      <c r="E24" s="28" t="n">
        <f aca="false">INDEX('البيانات Inputs'!F17:AC17,MAX(1,MIN(24,'البيانات Inputs'!$E$9)))</f>
        <v>0</v>
      </c>
      <c r="F24" s="28" t="n">
        <f aca="false">'البيانات Inputs'!AD17</f>
        <v>0</v>
      </c>
      <c r="G24" s="28" t="n">
        <f aca="false">'البيانات Inputs'!AE17</f>
        <v>0</v>
      </c>
      <c r="H24" s="29" t="str">
        <f aca="false">IF(D24=0,"",F24/D24)</f>
        <v/>
      </c>
      <c r="I24" s="39" t="str">
        <f aca="false">IF(AND(D24=0,F24=0),"",IF(F24&gt;D24,"Over budget",IF(H24-$C$7&gt;'البيانات Inputs'!$E$10,"Ahead of plan",IF($C$7-H24&gt;'البيانات Inputs'!$E$10,"Behind plan","Within margin"))))</f>
        <v/>
      </c>
    </row>
    <row r="25" customFormat="false" ht="15" hidden="false" customHeight="false" outlineLevel="0" collapsed="false">
      <c r="A25" s="39" t="str">
        <f aca="false">IF('البيانات Inputs'!A18="","",'البيانات Inputs'!A18)</f>
        <v/>
      </c>
      <c r="B25" s="12" t="str">
        <f aca="false">IFERROR(INDEX('القوائم Lists'!$C$4:$C$11,MATCH('البيانات Inputs'!B18,'القوائم Lists'!$A$4:$A$11,0)),"")</f>
        <v/>
      </c>
      <c r="C25" s="12" t="str">
        <f aca="false">IF('البيانات Inputs'!D18&lt;&gt;"",'البيانات Inputs'!D18,IF('البيانات Inputs'!C18&lt;&gt;"",'البيانات Inputs'!C18,""))</f>
        <v/>
      </c>
      <c r="D25" s="28" t="n">
        <f aca="false">'البيانات Inputs'!E18</f>
        <v>0</v>
      </c>
      <c r="E25" s="28" t="n">
        <f aca="false">INDEX('البيانات Inputs'!F18:AC18,MAX(1,MIN(24,'البيانات Inputs'!$E$9)))</f>
        <v>0</v>
      </c>
      <c r="F25" s="28" t="n">
        <f aca="false">'البيانات Inputs'!AD18</f>
        <v>0</v>
      </c>
      <c r="G25" s="28" t="n">
        <f aca="false">'البيانات Inputs'!AE18</f>
        <v>0</v>
      </c>
      <c r="H25" s="29" t="str">
        <f aca="false">IF(D25=0,"",F25/D25)</f>
        <v/>
      </c>
      <c r="I25" s="39" t="str">
        <f aca="false">IF(AND(D25=0,F25=0),"",IF(F25&gt;D25,"Over budget",IF(H25-$C$7&gt;'البيانات Inputs'!$E$10,"Ahead of plan",IF($C$7-H25&gt;'البيانات Inputs'!$E$10,"Behind plan","Within margin"))))</f>
        <v/>
      </c>
    </row>
    <row r="26" customFormat="false" ht="15" hidden="false" customHeight="false" outlineLevel="0" collapsed="false">
      <c r="A26" s="39" t="str">
        <f aca="false">IF('البيانات Inputs'!A19="","",'البيانات Inputs'!A19)</f>
        <v/>
      </c>
      <c r="B26" s="12" t="str">
        <f aca="false">IFERROR(INDEX('القوائم Lists'!$C$4:$C$11,MATCH('البيانات Inputs'!B19,'القوائم Lists'!$A$4:$A$11,0)),"")</f>
        <v/>
      </c>
      <c r="C26" s="12" t="str">
        <f aca="false">IF('البيانات Inputs'!D19&lt;&gt;"",'البيانات Inputs'!D19,IF('البيانات Inputs'!C19&lt;&gt;"",'البيانات Inputs'!C19,""))</f>
        <v/>
      </c>
      <c r="D26" s="28" t="n">
        <f aca="false">'البيانات Inputs'!E19</f>
        <v>0</v>
      </c>
      <c r="E26" s="28" t="n">
        <f aca="false">INDEX('البيانات Inputs'!F19:AC19,MAX(1,MIN(24,'البيانات Inputs'!$E$9)))</f>
        <v>0</v>
      </c>
      <c r="F26" s="28" t="n">
        <f aca="false">'البيانات Inputs'!AD19</f>
        <v>0</v>
      </c>
      <c r="G26" s="28" t="n">
        <f aca="false">'البيانات Inputs'!AE19</f>
        <v>0</v>
      </c>
      <c r="H26" s="29" t="str">
        <f aca="false">IF(D26=0,"",F26/D26)</f>
        <v/>
      </c>
      <c r="I26" s="39" t="str">
        <f aca="false">IF(AND(D26=0,F26=0),"",IF(F26&gt;D26,"Over budget",IF(H26-$C$7&gt;'البيانات Inputs'!$E$10,"Ahead of plan",IF($C$7-H26&gt;'البيانات Inputs'!$E$10,"Behind plan","Within margin"))))</f>
        <v/>
      </c>
    </row>
    <row r="27" customFormat="false" ht="15" hidden="false" customHeight="false" outlineLevel="0" collapsed="false">
      <c r="A27" s="39" t="str">
        <f aca="false">IF('البيانات Inputs'!A20="","",'البيانات Inputs'!A20)</f>
        <v/>
      </c>
      <c r="B27" s="12" t="str">
        <f aca="false">IFERROR(INDEX('القوائم Lists'!$C$4:$C$11,MATCH('البيانات Inputs'!B20,'القوائم Lists'!$A$4:$A$11,0)),"")</f>
        <v/>
      </c>
      <c r="C27" s="12" t="str">
        <f aca="false">IF('البيانات Inputs'!D20&lt;&gt;"",'البيانات Inputs'!D20,IF('البيانات Inputs'!C20&lt;&gt;"",'البيانات Inputs'!C20,""))</f>
        <v/>
      </c>
      <c r="D27" s="28" t="n">
        <f aca="false">'البيانات Inputs'!E20</f>
        <v>0</v>
      </c>
      <c r="E27" s="28" t="n">
        <f aca="false">INDEX('البيانات Inputs'!F20:AC20,MAX(1,MIN(24,'البيانات Inputs'!$E$9)))</f>
        <v>0</v>
      </c>
      <c r="F27" s="28" t="n">
        <f aca="false">'البيانات Inputs'!AD20</f>
        <v>0</v>
      </c>
      <c r="G27" s="28" t="n">
        <f aca="false">'البيانات Inputs'!AE20</f>
        <v>0</v>
      </c>
      <c r="H27" s="29" t="str">
        <f aca="false">IF(D27=0,"",F27/D27)</f>
        <v/>
      </c>
      <c r="I27" s="39" t="str">
        <f aca="false">IF(AND(D27=0,F27=0),"",IF(F27&gt;D27,"Over budget",IF(H27-$C$7&gt;'البيانات Inputs'!$E$10,"Ahead of plan",IF($C$7-H27&gt;'البيانات Inputs'!$E$10,"Behind plan","Within margin"))))</f>
        <v/>
      </c>
    </row>
    <row r="28" customFormat="false" ht="15" hidden="false" customHeight="false" outlineLevel="0" collapsed="false">
      <c r="A28" s="39" t="str">
        <f aca="false">IF('البيانات Inputs'!A21="","",'البيانات Inputs'!A21)</f>
        <v/>
      </c>
      <c r="B28" s="12" t="str">
        <f aca="false">IFERROR(INDEX('القوائم Lists'!$C$4:$C$11,MATCH('البيانات Inputs'!B21,'القوائم Lists'!$A$4:$A$11,0)),"")</f>
        <v/>
      </c>
      <c r="C28" s="12" t="str">
        <f aca="false">IF('البيانات Inputs'!D21&lt;&gt;"",'البيانات Inputs'!D21,IF('البيانات Inputs'!C21&lt;&gt;"",'البيانات Inputs'!C21,""))</f>
        <v/>
      </c>
      <c r="D28" s="28" t="n">
        <f aca="false">'البيانات Inputs'!E21</f>
        <v>0</v>
      </c>
      <c r="E28" s="28" t="n">
        <f aca="false">INDEX('البيانات Inputs'!F21:AC21,MAX(1,MIN(24,'البيانات Inputs'!$E$9)))</f>
        <v>0</v>
      </c>
      <c r="F28" s="28" t="n">
        <f aca="false">'البيانات Inputs'!AD21</f>
        <v>0</v>
      </c>
      <c r="G28" s="28" t="n">
        <f aca="false">'البيانات Inputs'!AE21</f>
        <v>0</v>
      </c>
      <c r="H28" s="29" t="str">
        <f aca="false">IF(D28=0,"",F28/D28)</f>
        <v/>
      </c>
      <c r="I28" s="39" t="str">
        <f aca="false">IF(AND(D28=0,F28=0),"",IF(F28&gt;D28,"Over budget",IF(H28-$C$7&gt;'البيانات Inputs'!$E$10,"Ahead of plan",IF($C$7-H28&gt;'البيانات Inputs'!$E$10,"Behind plan","Within margin"))))</f>
        <v/>
      </c>
    </row>
    <row r="29" customFormat="false" ht="15" hidden="false" customHeight="false" outlineLevel="0" collapsed="false">
      <c r="A29" s="39" t="str">
        <f aca="false">IF('البيانات Inputs'!A22="","",'البيانات Inputs'!A22)</f>
        <v/>
      </c>
      <c r="B29" s="12" t="str">
        <f aca="false">IFERROR(INDEX('القوائم Lists'!$C$4:$C$11,MATCH('البيانات Inputs'!B22,'القوائم Lists'!$A$4:$A$11,0)),"")</f>
        <v/>
      </c>
      <c r="C29" s="12" t="str">
        <f aca="false">IF('البيانات Inputs'!D22&lt;&gt;"",'البيانات Inputs'!D22,IF('البيانات Inputs'!C22&lt;&gt;"",'البيانات Inputs'!C22,""))</f>
        <v/>
      </c>
      <c r="D29" s="28" t="n">
        <f aca="false">'البيانات Inputs'!E22</f>
        <v>0</v>
      </c>
      <c r="E29" s="28" t="n">
        <f aca="false">INDEX('البيانات Inputs'!F22:AC22,MAX(1,MIN(24,'البيانات Inputs'!$E$9)))</f>
        <v>0</v>
      </c>
      <c r="F29" s="28" t="n">
        <f aca="false">'البيانات Inputs'!AD22</f>
        <v>0</v>
      </c>
      <c r="G29" s="28" t="n">
        <f aca="false">'البيانات Inputs'!AE22</f>
        <v>0</v>
      </c>
      <c r="H29" s="29" t="str">
        <f aca="false">IF(D29=0,"",F29/D29)</f>
        <v/>
      </c>
      <c r="I29" s="39" t="str">
        <f aca="false">IF(AND(D29=0,F29=0),"",IF(F29&gt;D29,"Over budget",IF(H29-$C$7&gt;'البيانات Inputs'!$E$10,"Ahead of plan",IF($C$7-H29&gt;'البيانات Inputs'!$E$10,"Behind plan","Within margin"))))</f>
        <v/>
      </c>
    </row>
    <row r="30" customFormat="false" ht="15" hidden="false" customHeight="false" outlineLevel="0" collapsed="false">
      <c r="A30" s="39" t="str">
        <f aca="false">IF('البيانات Inputs'!A23="","",'البيانات Inputs'!A23)</f>
        <v/>
      </c>
      <c r="B30" s="12" t="str">
        <f aca="false">IFERROR(INDEX('القوائم Lists'!$C$4:$C$11,MATCH('البيانات Inputs'!B23,'القوائم Lists'!$A$4:$A$11,0)),"")</f>
        <v/>
      </c>
      <c r="C30" s="12" t="str">
        <f aca="false">IF('البيانات Inputs'!D23&lt;&gt;"",'البيانات Inputs'!D23,IF('البيانات Inputs'!C23&lt;&gt;"",'البيانات Inputs'!C23,""))</f>
        <v/>
      </c>
      <c r="D30" s="28" t="n">
        <f aca="false">'البيانات Inputs'!E23</f>
        <v>0</v>
      </c>
      <c r="E30" s="28" t="n">
        <f aca="false">INDEX('البيانات Inputs'!F23:AC23,MAX(1,MIN(24,'البيانات Inputs'!$E$9)))</f>
        <v>0</v>
      </c>
      <c r="F30" s="28" t="n">
        <f aca="false">'البيانات Inputs'!AD23</f>
        <v>0</v>
      </c>
      <c r="G30" s="28" t="n">
        <f aca="false">'البيانات Inputs'!AE23</f>
        <v>0</v>
      </c>
      <c r="H30" s="29" t="str">
        <f aca="false">IF(D30=0,"",F30/D30)</f>
        <v/>
      </c>
      <c r="I30" s="39" t="str">
        <f aca="false">IF(AND(D30=0,F30=0),"",IF(F30&gt;D30,"Over budget",IF(H30-$C$7&gt;'البيانات Inputs'!$E$10,"Ahead of plan",IF($C$7-H30&gt;'البيانات Inputs'!$E$10,"Behind plan","Within margin"))))</f>
        <v/>
      </c>
    </row>
    <row r="31" customFormat="false" ht="15" hidden="false" customHeight="false" outlineLevel="0" collapsed="false">
      <c r="A31" s="39" t="str">
        <f aca="false">IF('البيانات Inputs'!A24="","",'البيانات Inputs'!A24)</f>
        <v/>
      </c>
      <c r="B31" s="12" t="str">
        <f aca="false">IFERROR(INDEX('القوائم Lists'!$C$4:$C$11,MATCH('البيانات Inputs'!B24,'القوائم Lists'!$A$4:$A$11,0)),"")</f>
        <v/>
      </c>
      <c r="C31" s="12" t="str">
        <f aca="false">IF('البيانات Inputs'!D24&lt;&gt;"",'البيانات Inputs'!D24,IF('البيانات Inputs'!C24&lt;&gt;"",'البيانات Inputs'!C24,""))</f>
        <v/>
      </c>
      <c r="D31" s="28" t="n">
        <f aca="false">'البيانات Inputs'!E24</f>
        <v>0</v>
      </c>
      <c r="E31" s="28" t="n">
        <f aca="false">INDEX('البيانات Inputs'!F24:AC24,MAX(1,MIN(24,'البيانات Inputs'!$E$9)))</f>
        <v>0</v>
      </c>
      <c r="F31" s="28" t="n">
        <f aca="false">'البيانات Inputs'!AD24</f>
        <v>0</v>
      </c>
      <c r="G31" s="28" t="n">
        <f aca="false">'البيانات Inputs'!AE24</f>
        <v>0</v>
      </c>
      <c r="H31" s="29" t="str">
        <f aca="false">IF(D31=0,"",F31/D31)</f>
        <v/>
      </c>
      <c r="I31" s="39" t="str">
        <f aca="false">IF(AND(D31=0,F31=0),"",IF(F31&gt;D31,"Over budget",IF(H31-$C$7&gt;'البيانات Inputs'!$E$10,"Ahead of plan",IF($C$7-H31&gt;'البيانات Inputs'!$E$10,"Behind plan","Within margin"))))</f>
        <v/>
      </c>
    </row>
    <row r="32" customFormat="false" ht="15" hidden="false" customHeight="false" outlineLevel="0" collapsed="false">
      <c r="A32" s="39" t="str">
        <f aca="false">IF('البيانات Inputs'!A25="","",'البيانات Inputs'!A25)</f>
        <v/>
      </c>
      <c r="B32" s="12" t="str">
        <f aca="false">IFERROR(INDEX('القوائم Lists'!$C$4:$C$11,MATCH('البيانات Inputs'!B25,'القوائم Lists'!$A$4:$A$11,0)),"")</f>
        <v/>
      </c>
      <c r="C32" s="12" t="str">
        <f aca="false">IF('البيانات Inputs'!D25&lt;&gt;"",'البيانات Inputs'!D25,IF('البيانات Inputs'!C25&lt;&gt;"",'البيانات Inputs'!C25,""))</f>
        <v/>
      </c>
      <c r="D32" s="28" t="n">
        <f aca="false">'البيانات Inputs'!E25</f>
        <v>0</v>
      </c>
      <c r="E32" s="28" t="n">
        <f aca="false">INDEX('البيانات Inputs'!F25:AC25,MAX(1,MIN(24,'البيانات Inputs'!$E$9)))</f>
        <v>0</v>
      </c>
      <c r="F32" s="28" t="n">
        <f aca="false">'البيانات Inputs'!AD25</f>
        <v>0</v>
      </c>
      <c r="G32" s="28" t="n">
        <f aca="false">'البيانات Inputs'!AE25</f>
        <v>0</v>
      </c>
      <c r="H32" s="29" t="str">
        <f aca="false">IF(D32=0,"",F32/D32)</f>
        <v/>
      </c>
      <c r="I32" s="39" t="str">
        <f aca="false">IF(AND(D32=0,F32=0),"",IF(F32&gt;D32,"Over budget",IF(H32-$C$7&gt;'البيانات Inputs'!$E$10,"Ahead of plan",IF($C$7-H32&gt;'البيانات Inputs'!$E$10,"Behind plan","Within margin"))))</f>
        <v/>
      </c>
    </row>
    <row r="33" customFormat="false" ht="15" hidden="false" customHeight="false" outlineLevel="0" collapsed="false">
      <c r="A33" s="39" t="str">
        <f aca="false">IF('البيانات Inputs'!A26="","",'البيانات Inputs'!A26)</f>
        <v/>
      </c>
      <c r="B33" s="12" t="str">
        <f aca="false">IFERROR(INDEX('القوائم Lists'!$C$4:$C$11,MATCH('البيانات Inputs'!B26,'القوائم Lists'!$A$4:$A$11,0)),"")</f>
        <v/>
      </c>
      <c r="C33" s="12" t="str">
        <f aca="false">IF('البيانات Inputs'!D26&lt;&gt;"",'البيانات Inputs'!D26,IF('البيانات Inputs'!C26&lt;&gt;"",'البيانات Inputs'!C26,""))</f>
        <v/>
      </c>
      <c r="D33" s="28" t="n">
        <f aca="false">'البيانات Inputs'!E26</f>
        <v>0</v>
      </c>
      <c r="E33" s="28" t="n">
        <f aca="false">INDEX('البيانات Inputs'!F26:AC26,MAX(1,MIN(24,'البيانات Inputs'!$E$9)))</f>
        <v>0</v>
      </c>
      <c r="F33" s="28" t="n">
        <f aca="false">'البيانات Inputs'!AD26</f>
        <v>0</v>
      </c>
      <c r="G33" s="28" t="n">
        <f aca="false">'البيانات Inputs'!AE26</f>
        <v>0</v>
      </c>
      <c r="H33" s="29" t="str">
        <f aca="false">IF(D33=0,"",F33/D33)</f>
        <v/>
      </c>
      <c r="I33" s="39" t="str">
        <f aca="false">IF(AND(D33=0,F33=0),"",IF(F33&gt;D33,"Over budget",IF(H33-$C$7&gt;'البيانات Inputs'!$E$10,"Ahead of plan",IF($C$7-H33&gt;'البيانات Inputs'!$E$10,"Behind plan","Within margin"))))</f>
        <v/>
      </c>
    </row>
    <row r="34" customFormat="false" ht="15" hidden="false" customHeight="false" outlineLevel="0" collapsed="false">
      <c r="A34" s="39" t="str">
        <f aca="false">IF('البيانات Inputs'!A27="","",'البيانات Inputs'!A27)</f>
        <v/>
      </c>
      <c r="B34" s="12" t="str">
        <f aca="false">IFERROR(INDEX('القوائم Lists'!$C$4:$C$11,MATCH('البيانات Inputs'!B27,'القوائم Lists'!$A$4:$A$11,0)),"")</f>
        <v/>
      </c>
      <c r="C34" s="12" t="str">
        <f aca="false">IF('البيانات Inputs'!D27&lt;&gt;"",'البيانات Inputs'!D27,IF('البيانات Inputs'!C27&lt;&gt;"",'البيانات Inputs'!C27,""))</f>
        <v/>
      </c>
      <c r="D34" s="28" t="n">
        <f aca="false">'البيانات Inputs'!E27</f>
        <v>0</v>
      </c>
      <c r="E34" s="28" t="n">
        <f aca="false">INDEX('البيانات Inputs'!F27:AC27,MAX(1,MIN(24,'البيانات Inputs'!$E$9)))</f>
        <v>0</v>
      </c>
      <c r="F34" s="28" t="n">
        <f aca="false">'البيانات Inputs'!AD27</f>
        <v>0</v>
      </c>
      <c r="G34" s="28" t="n">
        <f aca="false">'البيانات Inputs'!AE27</f>
        <v>0</v>
      </c>
      <c r="H34" s="29" t="str">
        <f aca="false">IF(D34=0,"",F34/D34)</f>
        <v/>
      </c>
      <c r="I34" s="39" t="str">
        <f aca="false">IF(AND(D34=0,F34=0),"",IF(F34&gt;D34,"Over budget",IF(H34-$C$7&gt;'البيانات Inputs'!$E$10,"Ahead of plan",IF($C$7-H34&gt;'البيانات Inputs'!$E$10,"Behind plan","Within margin"))))</f>
        <v/>
      </c>
    </row>
    <row r="35" customFormat="false" ht="15" hidden="false" customHeight="false" outlineLevel="0" collapsed="false">
      <c r="A35" s="39" t="str">
        <f aca="false">IF('البيانات Inputs'!A28="","",'البيانات Inputs'!A28)</f>
        <v/>
      </c>
      <c r="B35" s="12" t="str">
        <f aca="false">IFERROR(INDEX('القوائم Lists'!$C$4:$C$11,MATCH('البيانات Inputs'!B28,'القوائم Lists'!$A$4:$A$11,0)),"")</f>
        <v/>
      </c>
      <c r="C35" s="12" t="str">
        <f aca="false">IF('البيانات Inputs'!D28&lt;&gt;"",'البيانات Inputs'!D28,IF('البيانات Inputs'!C28&lt;&gt;"",'البيانات Inputs'!C28,""))</f>
        <v/>
      </c>
      <c r="D35" s="28" t="n">
        <f aca="false">'البيانات Inputs'!E28</f>
        <v>0</v>
      </c>
      <c r="E35" s="28" t="n">
        <f aca="false">INDEX('البيانات Inputs'!F28:AC28,MAX(1,MIN(24,'البيانات Inputs'!$E$9)))</f>
        <v>0</v>
      </c>
      <c r="F35" s="28" t="n">
        <f aca="false">'البيانات Inputs'!AD28</f>
        <v>0</v>
      </c>
      <c r="G35" s="28" t="n">
        <f aca="false">'البيانات Inputs'!AE28</f>
        <v>0</v>
      </c>
      <c r="H35" s="29" t="str">
        <f aca="false">IF(D35=0,"",F35/D35)</f>
        <v/>
      </c>
      <c r="I35" s="39" t="str">
        <f aca="false">IF(AND(D35=0,F35=0),"",IF(F35&gt;D35,"Over budget",IF(H35-$C$7&gt;'البيانات Inputs'!$E$10,"Ahead of plan",IF($C$7-H35&gt;'البيانات Inputs'!$E$10,"Behind plan","Within margin"))))</f>
        <v/>
      </c>
    </row>
    <row r="36" customFormat="false" ht="15" hidden="false" customHeight="false" outlineLevel="0" collapsed="false">
      <c r="A36" s="39" t="str">
        <f aca="false">IF('البيانات Inputs'!A29="","",'البيانات Inputs'!A29)</f>
        <v/>
      </c>
      <c r="B36" s="12" t="str">
        <f aca="false">IFERROR(INDEX('القوائم Lists'!$C$4:$C$11,MATCH('البيانات Inputs'!B29,'القوائم Lists'!$A$4:$A$11,0)),"")</f>
        <v/>
      </c>
      <c r="C36" s="12" t="str">
        <f aca="false">IF('البيانات Inputs'!D29&lt;&gt;"",'البيانات Inputs'!D29,IF('البيانات Inputs'!C29&lt;&gt;"",'البيانات Inputs'!C29,""))</f>
        <v/>
      </c>
      <c r="D36" s="28" t="n">
        <f aca="false">'البيانات Inputs'!E29</f>
        <v>0</v>
      </c>
      <c r="E36" s="28" t="n">
        <f aca="false">INDEX('البيانات Inputs'!F29:AC29,MAX(1,MIN(24,'البيانات Inputs'!$E$9)))</f>
        <v>0</v>
      </c>
      <c r="F36" s="28" t="n">
        <f aca="false">'البيانات Inputs'!AD29</f>
        <v>0</v>
      </c>
      <c r="G36" s="28" t="n">
        <f aca="false">'البيانات Inputs'!AE29</f>
        <v>0</v>
      </c>
      <c r="H36" s="29" t="str">
        <f aca="false">IF(D36=0,"",F36/D36)</f>
        <v/>
      </c>
      <c r="I36" s="39" t="str">
        <f aca="false">IF(AND(D36=0,F36=0),"",IF(F36&gt;D36,"Over budget",IF(H36-$C$7&gt;'البيانات Inputs'!$E$10,"Ahead of plan",IF($C$7-H36&gt;'البيانات Inputs'!$E$10,"Behind plan","Within margin"))))</f>
        <v/>
      </c>
    </row>
    <row r="37" customFormat="false" ht="15" hidden="false" customHeight="false" outlineLevel="0" collapsed="false">
      <c r="A37" s="39" t="str">
        <f aca="false">IF('البيانات Inputs'!A30="","",'البيانات Inputs'!A30)</f>
        <v/>
      </c>
      <c r="B37" s="12" t="str">
        <f aca="false">IFERROR(INDEX('القوائم Lists'!$C$4:$C$11,MATCH('البيانات Inputs'!B30,'القوائم Lists'!$A$4:$A$11,0)),"")</f>
        <v/>
      </c>
      <c r="C37" s="12" t="str">
        <f aca="false">IF('البيانات Inputs'!D30&lt;&gt;"",'البيانات Inputs'!D30,IF('البيانات Inputs'!C30&lt;&gt;"",'البيانات Inputs'!C30,""))</f>
        <v/>
      </c>
      <c r="D37" s="28" t="n">
        <f aca="false">'البيانات Inputs'!E30</f>
        <v>0</v>
      </c>
      <c r="E37" s="28" t="n">
        <f aca="false">INDEX('البيانات Inputs'!F30:AC30,MAX(1,MIN(24,'البيانات Inputs'!$E$9)))</f>
        <v>0</v>
      </c>
      <c r="F37" s="28" t="n">
        <f aca="false">'البيانات Inputs'!AD30</f>
        <v>0</v>
      </c>
      <c r="G37" s="28" t="n">
        <f aca="false">'البيانات Inputs'!AE30</f>
        <v>0</v>
      </c>
      <c r="H37" s="29" t="str">
        <f aca="false">IF(D37=0,"",F37/D37)</f>
        <v/>
      </c>
      <c r="I37" s="39" t="str">
        <f aca="false">IF(AND(D37=0,F37=0),"",IF(F37&gt;D37,"Over budget",IF(H37-$C$7&gt;'البيانات Inputs'!$E$10,"Ahead of plan",IF($C$7-H37&gt;'البيانات Inputs'!$E$10,"Behind plan","Within margin"))))</f>
        <v/>
      </c>
    </row>
    <row r="38" customFormat="false" ht="15" hidden="false" customHeight="false" outlineLevel="0" collapsed="false">
      <c r="A38" s="39" t="str">
        <f aca="false">IF('البيانات Inputs'!A31="","",'البيانات Inputs'!A31)</f>
        <v/>
      </c>
      <c r="B38" s="12" t="str">
        <f aca="false">IFERROR(INDEX('القوائم Lists'!$C$4:$C$11,MATCH('البيانات Inputs'!B31,'القوائم Lists'!$A$4:$A$11,0)),"")</f>
        <v/>
      </c>
      <c r="C38" s="12" t="str">
        <f aca="false">IF('البيانات Inputs'!D31&lt;&gt;"",'البيانات Inputs'!D31,IF('البيانات Inputs'!C31&lt;&gt;"",'البيانات Inputs'!C31,""))</f>
        <v/>
      </c>
      <c r="D38" s="28" t="n">
        <f aca="false">'البيانات Inputs'!E31</f>
        <v>0</v>
      </c>
      <c r="E38" s="28" t="n">
        <f aca="false">INDEX('البيانات Inputs'!F31:AC31,MAX(1,MIN(24,'البيانات Inputs'!$E$9)))</f>
        <v>0</v>
      </c>
      <c r="F38" s="28" t="n">
        <f aca="false">'البيانات Inputs'!AD31</f>
        <v>0</v>
      </c>
      <c r="G38" s="28" t="n">
        <f aca="false">'البيانات Inputs'!AE31</f>
        <v>0</v>
      </c>
      <c r="H38" s="29" t="str">
        <f aca="false">IF(D38=0,"",F38/D38)</f>
        <v/>
      </c>
      <c r="I38" s="39" t="str">
        <f aca="false">IF(AND(D38=0,F38=0),"",IF(F38&gt;D38,"Over budget",IF(H38-$C$7&gt;'البيانات Inputs'!$E$10,"Ahead of plan",IF($C$7-H38&gt;'البيانات Inputs'!$E$10,"Behind plan","Within margin"))))</f>
        <v/>
      </c>
    </row>
    <row r="39" customFormat="false" ht="15" hidden="false" customHeight="false" outlineLevel="0" collapsed="false">
      <c r="A39" s="39" t="str">
        <f aca="false">IF('البيانات Inputs'!A32="","",'البيانات Inputs'!A32)</f>
        <v/>
      </c>
      <c r="B39" s="12" t="str">
        <f aca="false">IFERROR(INDEX('القوائم Lists'!$C$4:$C$11,MATCH('البيانات Inputs'!B32,'القوائم Lists'!$A$4:$A$11,0)),"")</f>
        <v/>
      </c>
      <c r="C39" s="12" t="str">
        <f aca="false">IF('البيانات Inputs'!D32&lt;&gt;"",'البيانات Inputs'!D32,IF('البيانات Inputs'!C32&lt;&gt;"",'البيانات Inputs'!C32,""))</f>
        <v/>
      </c>
      <c r="D39" s="28" t="n">
        <f aca="false">'البيانات Inputs'!E32</f>
        <v>0</v>
      </c>
      <c r="E39" s="28" t="n">
        <f aca="false">INDEX('البيانات Inputs'!F32:AC32,MAX(1,MIN(24,'البيانات Inputs'!$E$9)))</f>
        <v>0</v>
      </c>
      <c r="F39" s="28" t="n">
        <f aca="false">'البيانات Inputs'!AD32</f>
        <v>0</v>
      </c>
      <c r="G39" s="28" t="n">
        <f aca="false">'البيانات Inputs'!AE32</f>
        <v>0</v>
      </c>
      <c r="H39" s="29" t="str">
        <f aca="false">IF(D39=0,"",F39/D39)</f>
        <v/>
      </c>
      <c r="I39" s="39" t="str">
        <f aca="false">IF(AND(D39=0,F39=0),"",IF(F39&gt;D39,"Over budget",IF(H39-$C$7&gt;'البيانات Inputs'!$E$10,"Ahead of plan",IF($C$7-H39&gt;'البيانات Inputs'!$E$10,"Behind plan","Within margin"))))</f>
        <v/>
      </c>
    </row>
    <row r="40" customFormat="false" ht="15" hidden="false" customHeight="false" outlineLevel="0" collapsed="false">
      <c r="A40" s="39" t="str">
        <f aca="false">IF('البيانات Inputs'!A33="","",'البيانات Inputs'!A33)</f>
        <v/>
      </c>
      <c r="B40" s="12" t="str">
        <f aca="false">IFERROR(INDEX('القوائم Lists'!$C$4:$C$11,MATCH('البيانات Inputs'!B33,'القوائم Lists'!$A$4:$A$11,0)),"")</f>
        <v/>
      </c>
      <c r="C40" s="12" t="str">
        <f aca="false">IF('البيانات Inputs'!D33&lt;&gt;"",'البيانات Inputs'!D33,IF('البيانات Inputs'!C33&lt;&gt;"",'البيانات Inputs'!C33,""))</f>
        <v/>
      </c>
      <c r="D40" s="28" t="n">
        <f aca="false">'البيانات Inputs'!E33</f>
        <v>0</v>
      </c>
      <c r="E40" s="28" t="n">
        <f aca="false">INDEX('البيانات Inputs'!F33:AC33,MAX(1,MIN(24,'البيانات Inputs'!$E$9)))</f>
        <v>0</v>
      </c>
      <c r="F40" s="28" t="n">
        <f aca="false">'البيانات Inputs'!AD33</f>
        <v>0</v>
      </c>
      <c r="G40" s="28" t="n">
        <f aca="false">'البيانات Inputs'!AE33</f>
        <v>0</v>
      </c>
      <c r="H40" s="29" t="str">
        <f aca="false">IF(D40=0,"",F40/D40)</f>
        <v/>
      </c>
      <c r="I40" s="39" t="str">
        <f aca="false">IF(AND(D40=0,F40=0),"",IF(F40&gt;D40,"Over budget",IF(H40-$C$7&gt;'البيانات Inputs'!$E$10,"Ahead of plan",IF($C$7-H40&gt;'البيانات Inputs'!$E$10,"Behind plan","Within margin"))))</f>
        <v/>
      </c>
    </row>
    <row r="41" customFormat="false" ht="15" hidden="false" customHeight="false" outlineLevel="0" collapsed="false">
      <c r="A41" s="39" t="str">
        <f aca="false">IF('البيانات Inputs'!A34="","",'البيانات Inputs'!A34)</f>
        <v/>
      </c>
      <c r="B41" s="12" t="str">
        <f aca="false">IFERROR(INDEX('القوائم Lists'!$C$4:$C$11,MATCH('البيانات Inputs'!B34,'القوائم Lists'!$A$4:$A$11,0)),"")</f>
        <v/>
      </c>
      <c r="C41" s="12" t="str">
        <f aca="false">IF('البيانات Inputs'!D34&lt;&gt;"",'البيانات Inputs'!D34,IF('البيانات Inputs'!C34&lt;&gt;"",'البيانات Inputs'!C34,""))</f>
        <v/>
      </c>
      <c r="D41" s="28" t="n">
        <f aca="false">'البيانات Inputs'!E34</f>
        <v>0</v>
      </c>
      <c r="E41" s="28" t="n">
        <f aca="false">INDEX('البيانات Inputs'!F34:AC34,MAX(1,MIN(24,'البيانات Inputs'!$E$9)))</f>
        <v>0</v>
      </c>
      <c r="F41" s="28" t="n">
        <f aca="false">'البيانات Inputs'!AD34</f>
        <v>0</v>
      </c>
      <c r="G41" s="28" t="n">
        <f aca="false">'البيانات Inputs'!AE34</f>
        <v>0</v>
      </c>
      <c r="H41" s="29" t="str">
        <f aca="false">IF(D41=0,"",F41/D41)</f>
        <v/>
      </c>
      <c r="I41" s="39" t="str">
        <f aca="false">IF(AND(D41=0,F41=0),"",IF(F41&gt;D41,"Over budget",IF(H41-$C$7&gt;'البيانات Inputs'!$E$10,"Ahead of plan",IF($C$7-H41&gt;'البيانات Inputs'!$E$10,"Behind plan","Within margin"))))</f>
        <v/>
      </c>
    </row>
    <row r="42" customFormat="false" ht="15" hidden="false" customHeight="false" outlineLevel="0" collapsed="false">
      <c r="A42" s="39" t="str">
        <f aca="false">IF('البيانات Inputs'!A35="","",'البيانات Inputs'!A35)</f>
        <v/>
      </c>
      <c r="B42" s="12" t="str">
        <f aca="false">IFERROR(INDEX('القوائم Lists'!$C$4:$C$11,MATCH('البيانات Inputs'!B35,'القوائم Lists'!$A$4:$A$11,0)),"")</f>
        <v/>
      </c>
      <c r="C42" s="12" t="str">
        <f aca="false">IF('البيانات Inputs'!D35&lt;&gt;"",'البيانات Inputs'!D35,IF('البيانات Inputs'!C35&lt;&gt;"",'البيانات Inputs'!C35,""))</f>
        <v/>
      </c>
      <c r="D42" s="28" t="n">
        <f aca="false">'البيانات Inputs'!E35</f>
        <v>0</v>
      </c>
      <c r="E42" s="28" t="n">
        <f aca="false">INDEX('البيانات Inputs'!F35:AC35,MAX(1,MIN(24,'البيانات Inputs'!$E$9)))</f>
        <v>0</v>
      </c>
      <c r="F42" s="28" t="n">
        <f aca="false">'البيانات Inputs'!AD35</f>
        <v>0</v>
      </c>
      <c r="G42" s="28" t="n">
        <f aca="false">'البيانات Inputs'!AE35</f>
        <v>0</v>
      </c>
      <c r="H42" s="29" t="str">
        <f aca="false">IF(D42=0,"",F42/D42)</f>
        <v/>
      </c>
      <c r="I42" s="39" t="str">
        <f aca="false">IF(AND(D42=0,F42=0),"",IF(F42&gt;D42,"Over budget",IF(H42-$C$7&gt;'البيانات Inputs'!$E$10,"Ahead of plan",IF($C$7-H42&gt;'البيانات Inputs'!$E$10,"Behind plan","Within margin"))))</f>
        <v/>
      </c>
    </row>
    <row r="43" customFormat="false" ht="15" hidden="false" customHeight="false" outlineLevel="0" collapsed="false">
      <c r="A43" s="39" t="str">
        <f aca="false">IF('البيانات Inputs'!A36="","",'البيانات Inputs'!A36)</f>
        <v/>
      </c>
      <c r="B43" s="12" t="str">
        <f aca="false">IFERROR(INDEX('القوائم Lists'!$C$4:$C$11,MATCH('البيانات Inputs'!B36,'القوائم Lists'!$A$4:$A$11,0)),"")</f>
        <v/>
      </c>
      <c r="C43" s="12" t="str">
        <f aca="false">IF('البيانات Inputs'!D36&lt;&gt;"",'البيانات Inputs'!D36,IF('البيانات Inputs'!C36&lt;&gt;"",'البيانات Inputs'!C36,""))</f>
        <v/>
      </c>
      <c r="D43" s="28" t="n">
        <f aca="false">'البيانات Inputs'!E36</f>
        <v>0</v>
      </c>
      <c r="E43" s="28" t="n">
        <f aca="false">INDEX('البيانات Inputs'!F36:AC36,MAX(1,MIN(24,'البيانات Inputs'!$E$9)))</f>
        <v>0</v>
      </c>
      <c r="F43" s="28" t="n">
        <f aca="false">'البيانات Inputs'!AD36</f>
        <v>0</v>
      </c>
      <c r="G43" s="28" t="n">
        <f aca="false">'البيانات Inputs'!AE36</f>
        <v>0</v>
      </c>
      <c r="H43" s="29" t="str">
        <f aca="false">IF(D43=0,"",F43/D43)</f>
        <v/>
      </c>
      <c r="I43" s="39" t="str">
        <f aca="false">IF(AND(D43=0,F43=0),"",IF(F43&gt;D43,"Over budget",IF(H43-$C$7&gt;'البيانات Inputs'!$E$10,"Ahead of plan",IF($C$7-H43&gt;'البيانات Inputs'!$E$10,"Behind plan","Within margin"))))</f>
        <v/>
      </c>
    </row>
    <row r="44" customFormat="false" ht="15" hidden="false" customHeight="false" outlineLevel="0" collapsed="false">
      <c r="A44" s="39" t="str">
        <f aca="false">IF('البيانات Inputs'!A37="","",'البيانات Inputs'!A37)</f>
        <v/>
      </c>
      <c r="B44" s="12" t="str">
        <f aca="false">IFERROR(INDEX('القوائم Lists'!$C$4:$C$11,MATCH('البيانات Inputs'!B37,'القوائم Lists'!$A$4:$A$11,0)),"")</f>
        <v/>
      </c>
      <c r="C44" s="12" t="str">
        <f aca="false">IF('البيانات Inputs'!D37&lt;&gt;"",'البيانات Inputs'!D37,IF('البيانات Inputs'!C37&lt;&gt;"",'البيانات Inputs'!C37,""))</f>
        <v/>
      </c>
      <c r="D44" s="28" t="n">
        <f aca="false">'البيانات Inputs'!E37</f>
        <v>0</v>
      </c>
      <c r="E44" s="28" t="n">
        <f aca="false">INDEX('البيانات Inputs'!F37:AC37,MAX(1,MIN(24,'البيانات Inputs'!$E$9)))</f>
        <v>0</v>
      </c>
      <c r="F44" s="28" t="n">
        <f aca="false">'البيانات Inputs'!AD37</f>
        <v>0</v>
      </c>
      <c r="G44" s="28" t="n">
        <f aca="false">'البيانات Inputs'!AE37</f>
        <v>0</v>
      </c>
      <c r="H44" s="29" t="str">
        <f aca="false">IF(D44=0,"",F44/D44)</f>
        <v/>
      </c>
      <c r="I44" s="39" t="str">
        <f aca="false">IF(AND(D44=0,F44=0),"",IF(F44&gt;D44,"Over budget",IF(H44-$C$7&gt;'البيانات Inputs'!$E$10,"Ahead of plan",IF($C$7-H44&gt;'البيانات Inputs'!$E$10,"Behind plan","Within margin"))))</f>
        <v/>
      </c>
    </row>
    <row r="45" customFormat="false" ht="15" hidden="false" customHeight="false" outlineLevel="0" collapsed="false">
      <c r="A45" s="39" t="str">
        <f aca="false">IF('البيانات Inputs'!A38="","",'البيانات Inputs'!A38)</f>
        <v/>
      </c>
      <c r="B45" s="12" t="str">
        <f aca="false">IFERROR(INDEX('القوائم Lists'!$C$4:$C$11,MATCH('البيانات Inputs'!B38,'القوائم Lists'!$A$4:$A$11,0)),"")</f>
        <v/>
      </c>
      <c r="C45" s="12" t="str">
        <f aca="false">IF('البيانات Inputs'!D38&lt;&gt;"",'البيانات Inputs'!D38,IF('البيانات Inputs'!C38&lt;&gt;"",'البيانات Inputs'!C38,""))</f>
        <v/>
      </c>
      <c r="D45" s="28" t="n">
        <f aca="false">'البيانات Inputs'!E38</f>
        <v>0</v>
      </c>
      <c r="E45" s="28" t="n">
        <f aca="false">INDEX('البيانات Inputs'!F38:AC38,MAX(1,MIN(24,'البيانات Inputs'!$E$9)))</f>
        <v>0</v>
      </c>
      <c r="F45" s="28" t="n">
        <f aca="false">'البيانات Inputs'!AD38</f>
        <v>0</v>
      </c>
      <c r="G45" s="28" t="n">
        <f aca="false">'البيانات Inputs'!AE38</f>
        <v>0</v>
      </c>
      <c r="H45" s="29" t="str">
        <f aca="false">IF(D45=0,"",F45/D45)</f>
        <v/>
      </c>
      <c r="I45" s="39" t="str">
        <f aca="false">IF(AND(D45=0,F45=0),"",IF(F45&gt;D45,"Over budget",IF(H45-$C$7&gt;'البيانات Inputs'!$E$10,"Ahead of plan",IF($C$7-H45&gt;'البيانات Inputs'!$E$10,"Behind plan","Within margin"))))</f>
        <v/>
      </c>
    </row>
    <row r="46" customFormat="false" ht="15" hidden="false" customHeight="false" outlineLevel="0" collapsed="false">
      <c r="A46" s="39" t="str">
        <f aca="false">IF('البيانات Inputs'!A39="","",'البيانات Inputs'!A39)</f>
        <v/>
      </c>
      <c r="B46" s="12" t="str">
        <f aca="false">IFERROR(INDEX('القوائم Lists'!$C$4:$C$11,MATCH('البيانات Inputs'!B39,'القوائم Lists'!$A$4:$A$11,0)),"")</f>
        <v/>
      </c>
      <c r="C46" s="12" t="str">
        <f aca="false">IF('البيانات Inputs'!D39&lt;&gt;"",'البيانات Inputs'!D39,IF('البيانات Inputs'!C39&lt;&gt;"",'البيانات Inputs'!C39,""))</f>
        <v/>
      </c>
      <c r="D46" s="28" t="n">
        <f aca="false">'البيانات Inputs'!E39</f>
        <v>0</v>
      </c>
      <c r="E46" s="28" t="n">
        <f aca="false">INDEX('البيانات Inputs'!F39:AC39,MAX(1,MIN(24,'البيانات Inputs'!$E$9)))</f>
        <v>0</v>
      </c>
      <c r="F46" s="28" t="n">
        <f aca="false">'البيانات Inputs'!AD39</f>
        <v>0</v>
      </c>
      <c r="G46" s="28" t="n">
        <f aca="false">'البيانات Inputs'!AE39</f>
        <v>0</v>
      </c>
      <c r="H46" s="29" t="str">
        <f aca="false">IF(D46=0,"",F46/D46)</f>
        <v/>
      </c>
      <c r="I46" s="39" t="str">
        <f aca="false">IF(AND(D46=0,F46=0),"",IF(F46&gt;D46,"Over budget",IF(H46-$C$7&gt;'البيانات Inputs'!$E$10,"Ahead of plan",IF($C$7-H46&gt;'البيانات Inputs'!$E$10,"Behind plan","Within margin"))))</f>
        <v/>
      </c>
    </row>
    <row r="47" customFormat="false" ht="15" hidden="false" customHeight="false" outlineLevel="0" collapsed="false">
      <c r="A47" s="39" t="str">
        <f aca="false">IF('البيانات Inputs'!A40="","",'البيانات Inputs'!A40)</f>
        <v/>
      </c>
      <c r="B47" s="12" t="str">
        <f aca="false">IFERROR(INDEX('القوائم Lists'!$C$4:$C$11,MATCH('البيانات Inputs'!B40,'القوائم Lists'!$A$4:$A$11,0)),"")</f>
        <v/>
      </c>
      <c r="C47" s="12" t="str">
        <f aca="false">IF('البيانات Inputs'!D40&lt;&gt;"",'البيانات Inputs'!D40,IF('البيانات Inputs'!C40&lt;&gt;"",'البيانات Inputs'!C40,""))</f>
        <v/>
      </c>
      <c r="D47" s="28" t="n">
        <f aca="false">'البيانات Inputs'!E40</f>
        <v>0</v>
      </c>
      <c r="E47" s="28" t="n">
        <f aca="false">INDEX('البيانات Inputs'!F40:AC40,MAX(1,MIN(24,'البيانات Inputs'!$E$9)))</f>
        <v>0</v>
      </c>
      <c r="F47" s="28" t="n">
        <f aca="false">'البيانات Inputs'!AD40</f>
        <v>0</v>
      </c>
      <c r="G47" s="28" t="n">
        <f aca="false">'البيانات Inputs'!AE40</f>
        <v>0</v>
      </c>
      <c r="H47" s="29" t="str">
        <f aca="false">IF(D47=0,"",F47/D47)</f>
        <v/>
      </c>
      <c r="I47" s="39" t="str">
        <f aca="false">IF(AND(D47=0,F47=0),"",IF(F47&gt;D47,"Over budget",IF(H47-$C$7&gt;'البيانات Inputs'!$E$10,"Ahead of plan",IF($C$7-H47&gt;'البيانات Inputs'!$E$10,"Behind plan","Within margin"))))</f>
        <v/>
      </c>
    </row>
    <row r="48" customFormat="false" ht="15" hidden="false" customHeight="false" outlineLevel="0" collapsed="false">
      <c r="A48" s="39" t="str">
        <f aca="false">IF('البيانات Inputs'!A41="","",'البيانات Inputs'!A41)</f>
        <v/>
      </c>
      <c r="B48" s="12" t="str">
        <f aca="false">IFERROR(INDEX('القوائم Lists'!$C$4:$C$11,MATCH('البيانات Inputs'!B41,'القوائم Lists'!$A$4:$A$11,0)),"")</f>
        <v/>
      </c>
      <c r="C48" s="12" t="str">
        <f aca="false">IF('البيانات Inputs'!D41&lt;&gt;"",'البيانات Inputs'!D41,IF('البيانات Inputs'!C41&lt;&gt;"",'البيانات Inputs'!C41,""))</f>
        <v/>
      </c>
      <c r="D48" s="28" t="n">
        <f aca="false">'البيانات Inputs'!E41</f>
        <v>0</v>
      </c>
      <c r="E48" s="28" t="n">
        <f aca="false">INDEX('البيانات Inputs'!F41:AC41,MAX(1,MIN(24,'البيانات Inputs'!$E$9)))</f>
        <v>0</v>
      </c>
      <c r="F48" s="28" t="n">
        <f aca="false">'البيانات Inputs'!AD41</f>
        <v>0</v>
      </c>
      <c r="G48" s="28" t="n">
        <f aca="false">'البيانات Inputs'!AE41</f>
        <v>0</v>
      </c>
      <c r="H48" s="29" t="str">
        <f aca="false">IF(D48=0,"",F48/D48)</f>
        <v/>
      </c>
      <c r="I48" s="39" t="str">
        <f aca="false">IF(AND(D48=0,F48=0),"",IF(F48&gt;D48,"Over budget",IF(H48-$C$7&gt;'البيانات Inputs'!$E$10,"Ahead of plan",IF($C$7-H48&gt;'البيانات Inputs'!$E$10,"Behind plan","Within margin"))))</f>
        <v/>
      </c>
    </row>
    <row r="49" customFormat="false" ht="15" hidden="false" customHeight="false" outlineLevel="0" collapsed="false">
      <c r="A49" s="39" t="str">
        <f aca="false">IF('البيانات Inputs'!A42="","",'البيانات Inputs'!A42)</f>
        <v/>
      </c>
      <c r="B49" s="12" t="str">
        <f aca="false">IFERROR(INDEX('القوائم Lists'!$C$4:$C$11,MATCH('البيانات Inputs'!B42,'القوائم Lists'!$A$4:$A$11,0)),"")</f>
        <v/>
      </c>
      <c r="C49" s="12" t="str">
        <f aca="false">IF('البيانات Inputs'!D42&lt;&gt;"",'البيانات Inputs'!D42,IF('البيانات Inputs'!C42&lt;&gt;"",'البيانات Inputs'!C42,""))</f>
        <v/>
      </c>
      <c r="D49" s="28" t="n">
        <f aca="false">'البيانات Inputs'!E42</f>
        <v>0</v>
      </c>
      <c r="E49" s="28" t="n">
        <f aca="false">INDEX('البيانات Inputs'!F42:AC42,MAX(1,MIN(24,'البيانات Inputs'!$E$9)))</f>
        <v>0</v>
      </c>
      <c r="F49" s="28" t="n">
        <f aca="false">'البيانات Inputs'!AD42</f>
        <v>0</v>
      </c>
      <c r="G49" s="28" t="n">
        <f aca="false">'البيانات Inputs'!AE42</f>
        <v>0</v>
      </c>
      <c r="H49" s="29" t="str">
        <f aca="false">IF(D49=0,"",F49/D49)</f>
        <v/>
      </c>
      <c r="I49" s="39" t="str">
        <f aca="false">IF(AND(D49=0,F49=0),"",IF(F49&gt;D49,"Over budget",IF(H49-$C$7&gt;'البيانات Inputs'!$E$10,"Ahead of plan",IF($C$7-H49&gt;'البيانات Inputs'!$E$10,"Behind plan","Within margin"))))</f>
        <v/>
      </c>
    </row>
    <row r="50" customFormat="false" ht="15" hidden="false" customHeight="false" outlineLevel="0" collapsed="false">
      <c r="A50" s="39" t="str">
        <f aca="false">IF('البيانات Inputs'!A43="","",'البيانات Inputs'!A43)</f>
        <v/>
      </c>
      <c r="B50" s="12" t="str">
        <f aca="false">IFERROR(INDEX('القوائم Lists'!$C$4:$C$11,MATCH('البيانات Inputs'!B43,'القوائم Lists'!$A$4:$A$11,0)),"")</f>
        <v/>
      </c>
      <c r="C50" s="12" t="str">
        <f aca="false">IF('البيانات Inputs'!D43&lt;&gt;"",'البيانات Inputs'!D43,IF('البيانات Inputs'!C43&lt;&gt;"",'البيانات Inputs'!C43,""))</f>
        <v/>
      </c>
      <c r="D50" s="28" t="n">
        <f aca="false">'البيانات Inputs'!E43</f>
        <v>0</v>
      </c>
      <c r="E50" s="28" t="n">
        <f aca="false">INDEX('البيانات Inputs'!F43:AC43,MAX(1,MIN(24,'البيانات Inputs'!$E$9)))</f>
        <v>0</v>
      </c>
      <c r="F50" s="28" t="n">
        <f aca="false">'البيانات Inputs'!AD43</f>
        <v>0</v>
      </c>
      <c r="G50" s="28" t="n">
        <f aca="false">'البيانات Inputs'!AE43</f>
        <v>0</v>
      </c>
      <c r="H50" s="29" t="str">
        <f aca="false">IF(D50=0,"",F50/D50)</f>
        <v/>
      </c>
      <c r="I50" s="39" t="str">
        <f aca="false">IF(AND(D50=0,F50=0),"",IF(F50&gt;D50,"Over budget",IF(H50-$C$7&gt;'البيانات Inputs'!$E$10,"Ahead of plan",IF($C$7-H50&gt;'البيانات Inputs'!$E$10,"Behind plan","Within margin"))))</f>
        <v/>
      </c>
    </row>
    <row r="51" customFormat="false" ht="15" hidden="false" customHeight="false" outlineLevel="0" collapsed="false">
      <c r="A51" s="39" t="str">
        <f aca="false">IF('البيانات Inputs'!A44="","",'البيانات Inputs'!A44)</f>
        <v/>
      </c>
      <c r="B51" s="12" t="str">
        <f aca="false">IFERROR(INDEX('القوائم Lists'!$C$4:$C$11,MATCH('البيانات Inputs'!B44,'القوائم Lists'!$A$4:$A$11,0)),"")</f>
        <v/>
      </c>
      <c r="C51" s="12" t="str">
        <f aca="false">IF('البيانات Inputs'!D44&lt;&gt;"",'البيانات Inputs'!D44,IF('البيانات Inputs'!C44&lt;&gt;"",'البيانات Inputs'!C44,""))</f>
        <v/>
      </c>
      <c r="D51" s="28" t="n">
        <f aca="false">'البيانات Inputs'!E44</f>
        <v>0</v>
      </c>
      <c r="E51" s="28" t="n">
        <f aca="false">INDEX('البيانات Inputs'!F44:AC44,MAX(1,MIN(24,'البيانات Inputs'!$E$9)))</f>
        <v>0</v>
      </c>
      <c r="F51" s="28" t="n">
        <f aca="false">'البيانات Inputs'!AD44</f>
        <v>0</v>
      </c>
      <c r="G51" s="28" t="n">
        <f aca="false">'البيانات Inputs'!AE44</f>
        <v>0</v>
      </c>
      <c r="H51" s="29" t="str">
        <f aca="false">IF(D51=0,"",F51/D51)</f>
        <v/>
      </c>
      <c r="I51" s="39" t="str">
        <f aca="false">IF(AND(D51=0,F51=0),"",IF(F51&gt;D51,"Over budget",IF(H51-$C$7&gt;'البيانات Inputs'!$E$10,"Ahead of plan",IF($C$7-H51&gt;'البيانات Inputs'!$E$10,"Behind plan","Within margin"))))</f>
        <v/>
      </c>
    </row>
    <row r="52" customFormat="false" ht="15" hidden="false" customHeight="false" outlineLevel="0" collapsed="false">
      <c r="A52" s="39" t="str">
        <f aca="false">IF('البيانات Inputs'!A45="","",'البيانات Inputs'!A45)</f>
        <v/>
      </c>
      <c r="B52" s="12" t="str">
        <f aca="false">IFERROR(INDEX('القوائم Lists'!$C$4:$C$11,MATCH('البيانات Inputs'!B45,'القوائم Lists'!$A$4:$A$11,0)),"")</f>
        <v/>
      </c>
      <c r="C52" s="12" t="str">
        <f aca="false">IF('البيانات Inputs'!D45&lt;&gt;"",'البيانات Inputs'!D45,IF('البيانات Inputs'!C45&lt;&gt;"",'البيانات Inputs'!C45,""))</f>
        <v/>
      </c>
      <c r="D52" s="28" t="n">
        <f aca="false">'البيانات Inputs'!E45</f>
        <v>0</v>
      </c>
      <c r="E52" s="28" t="n">
        <f aca="false">INDEX('البيانات Inputs'!F45:AC45,MAX(1,MIN(24,'البيانات Inputs'!$E$9)))</f>
        <v>0</v>
      </c>
      <c r="F52" s="28" t="n">
        <f aca="false">'البيانات Inputs'!AD45</f>
        <v>0</v>
      </c>
      <c r="G52" s="28" t="n">
        <f aca="false">'البيانات Inputs'!AE45</f>
        <v>0</v>
      </c>
      <c r="H52" s="29" t="str">
        <f aca="false">IF(D52=0,"",F52/D52)</f>
        <v/>
      </c>
      <c r="I52" s="39" t="str">
        <f aca="false">IF(AND(D52=0,F52=0),"",IF(F52&gt;D52,"Over budget",IF(H52-$C$7&gt;'البيانات Inputs'!$E$10,"Ahead of plan",IF($C$7-H52&gt;'البيانات Inputs'!$E$10,"Behind plan","Within margin"))))</f>
        <v/>
      </c>
    </row>
    <row r="53" customFormat="false" ht="15" hidden="false" customHeight="false" outlineLevel="0" collapsed="false">
      <c r="A53" s="39" t="str">
        <f aca="false">IF('البيانات Inputs'!A46="","",'البيانات Inputs'!A46)</f>
        <v/>
      </c>
      <c r="B53" s="12" t="str">
        <f aca="false">IFERROR(INDEX('القوائم Lists'!$C$4:$C$11,MATCH('البيانات Inputs'!B46,'القوائم Lists'!$A$4:$A$11,0)),"")</f>
        <v/>
      </c>
      <c r="C53" s="12" t="str">
        <f aca="false">IF('البيانات Inputs'!D46&lt;&gt;"",'البيانات Inputs'!D46,IF('البيانات Inputs'!C46&lt;&gt;"",'البيانات Inputs'!C46,""))</f>
        <v/>
      </c>
      <c r="D53" s="28" t="n">
        <f aca="false">'البيانات Inputs'!E46</f>
        <v>0</v>
      </c>
      <c r="E53" s="28" t="n">
        <f aca="false">INDEX('البيانات Inputs'!F46:AC46,MAX(1,MIN(24,'البيانات Inputs'!$E$9)))</f>
        <v>0</v>
      </c>
      <c r="F53" s="28" t="n">
        <f aca="false">'البيانات Inputs'!AD46</f>
        <v>0</v>
      </c>
      <c r="G53" s="28" t="n">
        <f aca="false">'البيانات Inputs'!AE46</f>
        <v>0</v>
      </c>
      <c r="H53" s="29" t="str">
        <f aca="false">IF(D53=0,"",F53/D53)</f>
        <v/>
      </c>
      <c r="I53" s="39" t="str">
        <f aca="false">IF(AND(D53=0,F53=0),"",IF(F53&gt;D53,"Over budget",IF(H53-$C$7&gt;'البيانات Inputs'!$E$10,"Ahead of plan",IF($C$7-H53&gt;'البيانات Inputs'!$E$10,"Behind plan","Within margin"))))</f>
        <v/>
      </c>
    </row>
    <row r="54" customFormat="false" ht="15" hidden="false" customHeight="false" outlineLevel="0" collapsed="false">
      <c r="A54" s="39" t="str">
        <f aca="false">IF('البيانات Inputs'!A47="","",'البيانات Inputs'!A47)</f>
        <v/>
      </c>
      <c r="B54" s="12" t="str">
        <f aca="false">IFERROR(INDEX('القوائم Lists'!$C$4:$C$11,MATCH('البيانات Inputs'!B47,'القوائم Lists'!$A$4:$A$11,0)),"")</f>
        <v/>
      </c>
      <c r="C54" s="12" t="str">
        <f aca="false">IF('البيانات Inputs'!D47&lt;&gt;"",'البيانات Inputs'!D47,IF('البيانات Inputs'!C47&lt;&gt;"",'البيانات Inputs'!C47,""))</f>
        <v/>
      </c>
      <c r="D54" s="28" t="n">
        <f aca="false">'البيانات Inputs'!E47</f>
        <v>0</v>
      </c>
      <c r="E54" s="28" t="n">
        <f aca="false">INDEX('البيانات Inputs'!F47:AC47,MAX(1,MIN(24,'البيانات Inputs'!$E$9)))</f>
        <v>0</v>
      </c>
      <c r="F54" s="28" t="n">
        <f aca="false">'البيانات Inputs'!AD47</f>
        <v>0</v>
      </c>
      <c r="G54" s="28" t="n">
        <f aca="false">'البيانات Inputs'!AE47</f>
        <v>0</v>
      </c>
      <c r="H54" s="29" t="str">
        <f aca="false">IF(D54=0,"",F54/D54)</f>
        <v/>
      </c>
      <c r="I54" s="39" t="str">
        <f aca="false">IF(AND(D54=0,F54=0),"",IF(F54&gt;D54,"Over budget",IF(H54-$C$7&gt;'البيانات Inputs'!$E$10,"Ahead of plan",IF($C$7-H54&gt;'البيانات Inputs'!$E$10,"Behind plan","Within margin"))))</f>
        <v/>
      </c>
    </row>
    <row r="55" customFormat="false" ht="15" hidden="false" customHeight="false" outlineLevel="0" collapsed="false">
      <c r="A55" s="39" t="str">
        <f aca="false">IF('البيانات Inputs'!A48="","",'البيانات Inputs'!A48)</f>
        <v/>
      </c>
      <c r="B55" s="12" t="str">
        <f aca="false">IFERROR(INDEX('القوائم Lists'!$C$4:$C$11,MATCH('البيانات Inputs'!B48,'القوائم Lists'!$A$4:$A$11,0)),"")</f>
        <v/>
      </c>
      <c r="C55" s="12" t="str">
        <f aca="false">IF('البيانات Inputs'!D48&lt;&gt;"",'البيانات Inputs'!D48,IF('البيانات Inputs'!C48&lt;&gt;"",'البيانات Inputs'!C48,""))</f>
        <v/>
      </c>
      <c r="D55" s="28" t="n">
        <f aca="false">'البيانات Inputs'!E48</f>
        <v>0</v>
      </c>
      <c r="E55" s="28" t="n">
        <f aca="false">INDEX('البيانات Inputs'!F48:AC48,MAX(1,MIN(24,'البيانات Inputs'!$E$9)))</f>
        <v>0</v>
      </c>
      <c r="F55" s="28" t="n">
        <f aca="false">'البيانات Inputs'!AD48</f>
        <v>0</v>
      </c>
      <c r="G55" s="28" t="n">
        <f aca="false">'البيانات Inputs'!AE48</f>
        <v>0</v>
      </c>
      <c r="H55" s="29" t="str">
        <f aca="false">IF(D55=0,"",F55/D55)</f>
        <v/>
      </c>
      <c r="I55" s="39" t="str">
        <f aca="false">IF(AND(D55=0,F55=0),"",IF(F55&gt;D55,"Over budget",IF(H55-$C$7&gt;'البيانات Inputs'!$E$10,"Ahead of plan",IF($C$7-H55&gt;'البيانات Inputs'!$E$10,"Behind plan","Within margin"))))</f>
        <v/>
      </c>
    </row>
    <row r="56" customFormat="false" ht="15" hidden="false" customHeight="false" outlineLevel="0" collapsed="false">
      <c r="A56" s="39" t="str">
        <f aca="false">IF('البيانات Inputs'!A49="","",'البيانات Inputs'!A49)</f>
        <v/>
      </c>
      <c r="B56" s="12" t="str">
        <f aca="false">IFERROR(INDEX('القوائم Lists'!$C$4:$C$11,MATCH('البيانات Inputs'!B49,'القوائم Lists'!$A$4:$A$11,0)),"")</f>
        <v/>
      </c>
      <c r="C56" s="12" t="str">
        <f aca="false">IF('البيانات Inputs'!D49&lt;&gt;"",'البيانات Inputs'!D49,IF('البيانات Inputs'!C49&lt;&gt;"",'البيانات Inputs'!C49,""))</f>
        <v/>
      </c>
      <c r="D56" s="28" t="n">
        <f aca="false">'البيانات Inputs'!E49</f>
        <v>0</v>
      </c>
      <c r="E56" s="28" t="n">
        <f aca="false">INDEX('البيانات Inputs'!F49:AC49,MAX(1,MIN(24,'البيانات Inputs'!$E$9)))</f>
        <v>0</v>
      </c>
      <c r="F56" s="28" t="n">
        <f aca="false">'البيانات Inputs'!AD49</f>
        <v>0</v>
      </c>
      <c r="G56" s="28" t="n">
        <f aca="false">'البيانات Inputs'!AE49</f>
        <v>0</v>
      </c>
      <c r="H56" s="29" t="str">
        <f aca="false">IF(D56=0,"",F56/D56)</f>
        <v/>
      </c>
      <c r="I56" s="39" t="str">
        <f aca="false">IF(AND(D56=0,F56=0),"",IF(F56&gt;D56,"Over budget",IF(H56-$C$7&gt;'البيانات Inputs'!$E$10,"Ahead of plan",IF($C$7-H56&gt;'البيانات Inputs'!$E$10,"Behind plan","Within margin"))))</f>
        <v/>
      </c>
    </row>
    <row r="57" customFormat="false" ht="15" hidden="false" customHeight="false" outlineLevel="0" collapsed="false">
      <c r="A57" s="39" t="str">
        <f aca="false">IF('البيانات Inputs'!A50="","",'البيانات Inputs'!A50)</f>
        <v/>
      </c>
      <c r="B57" s="12" t="str">
        <f aca="false">IFERROR(INDEX('القوائم Lists'!$C$4:$C$11,MATCH('البيانات Inputs'!B50,'القوائم Lists'!$A$4:$A$11,0)),"")</f>
        <v/>
      </c>
      <c r="C57" s="12" t="str">
        <f aca="false">IF('البيانات Inputs'!D50&lt;&gt;"",'البيانات Inputs'!D50,IF('البيانات Inputs'!C50&lt;&gt;"",'البيانات Inputs'!C50,""))</f>
        <v/>
      </c>
      <c r="D57" s="28" t="n">
        <f aca="false">'البيانات Inputs'!E50</f>
        <v>0</v>
      </c>
      <c r="E57" s="28" t="n">
        <f aca="false">INDEX('البيانات Inputs'!F50:AC50,MAX(1,MIN(24,'البيانات Inputs'!$E$9)))</f>
        <v>0</v>
      </c>
      <c r="F57" s="28" t="n">
        <f aca="false">'البيانات Inputs'!AD50</f>
        <v>0</v>
      </c>
      <c r="G57" s="28" t="n">
        <f aca="false">'البيانات Inputs'!AE50</f>
        <v>0</v>
      </c>
      <c r="H57" s="29" t="str">
        <f aca="false">IF(D57=0,"",F57/D57)</f>
        <v/>
      </c>
      <c r="I57" s="39" t="str">
        <f aca="false">IF(AND(D57=0,F57=0),"",IF(F57&gt;D57,"Over budget",IF(H57-$C$7&gt;'البيانات Inputs'!$E$10,"Ahead of plan",IF($C$7-H57&gt;'البيانات Inputs'!$E$10,"Behind plan","Within margin"))))</f>
        <v/>
      </c>
    </row>
    <row r="58" customFormat="false" ht="15" hidden="false" customHeight="false" outlineLevel="0" collapsed="false">
      <c r="A58" s="39" t="str">
        <f aca="false">IF('البيانات Inputs'!A51="","",'البيانات Inputs'!A51)</f>
        <v/>
      </c>
      <c r="B58" s="12" t="str">
        <f aca="false">IFERROR(INDEX('القوائم Lists'!$C$4:$C$11,MATCH('البيانات Inputs'!B51,'القوائم Lists'!$A$4:$A$11,0)),"")</f>
        <v/>
      </c>
      <c r="C58" s="12" t="str">
        <f aca="false">IF('البيانات Inputs'!D51&lt;&gt;"",'البيانات Inputs'!D51,IF('البيانات Inputs'!C51&lt;&gt;"",'البيانات Inputs'!C51,""))</f>
        <v/>
      </c>
      <c r="D58" s="28" t="n">
        <f aca="false">'البيانات Inputs'!E51</f>
        <v>0</v>
      </c>
      <c r="E58" s="28" t="n">
        <f aca="false">INDEX('البيانات Inputs'!F51:AC51,MAX(1,MIN(24,'البيانات Inputs'!$E$9)))</f>
        <v>0</v>
      </c>
      <c r="F58" s="28" t="n">
        <f aca="false">'البيانات Inputs'!AD51</f>
        <v>0</v>
      </c>
      <c r="G58" s="28" t="n">
        <f aca="false">'البيانات Inputs'!AE51</f>
        <v>0</v>
      </c>
      <c r="H58" s="29" t="str">
        <f aca="false">IF(D58=0,"",F58/D58)</f>
        <v/>
      </c>
      <c r="I58" s="39" t="str">
        <f aca="false">IF(AND(D58=0,F58=0),"",IF(F58&gt;D58,"Over budget",IF(H58-$C$7&gt;'البيانات Inputs'!$E$10,"Ahead of plan",IF($C$7-H58&gt;'البيانات Inputs'!$E$10,"Behind plan","Within margin"))))</f>
        <v/>
      </c>
    </row>
    <row r="59" customFormat="false" ht="15" hidden="false" customHeight="false" outlineLevel="0" collapsed="false">
      <c r="A59" s="39" t="str">
        <f aca="false">IF('البيانات Inputs'!A52="","",'البيانات Inputs'!A52)</f>
        <v/>
      </c>
      <c r="B59" s="12" t="str">
        <f aca="false">IFERROR(INDEX('القوائم Lists'!$C$4:$C$11,MATCH('البيانات Inputs'!B52,'القوائم Lists'!$A$4:$A$11,0)),"")</f>
        <v/>
      </c>
      <c r="C59" s="12" t="str">
        <f aca="false">IF('البيانات Inputs'!D52&lt;&gt;"",'البيانات Inputs'!D52,IF('البيانات Inputs'!C52&lt;&gt;"",'البيانات Inputs'!C52,""))</f>
        <v/>
      </c>
      <c r="D59" s="28" t="n">
        <f aca="false">'البيانات Inputs'!E52</f>
        <v>0</v>
      </c>
      <c r="E59" s="28" t="n">
        <f aca="false">INDEX('البيانات Inputs'!F52:AC52,MAX(1,MIN(24,'البيانات Inputs'!$E$9)))</f>
        <v>0</v>
      </c>
      <c r="F59" s="28" t="n">
        <f aca="false">'البيانات Inputs'!AD52</f>
        <v>0</v>
      </c>
      <c r="G59" s="28" t="n">
        <f aca="false">'البيانات Inputs'!AE52</f>
        <v>0</v>
      </c>
      <c r="H59" s="29" t="str">
        <f aca="false">IF(D59=0,"",F59/D59)</f>
        <v/>
      </c>
      <c r="I59" s="39" t="str">
        <f aca="false">IF(AND(D59=0,F59=0),"",IF(F59&gt;D59,"Over budget",IF(H59-$C$7&gt;'البيانات Inputs'!$E$10,"Ahead of plan",IF($C$7-H59&gt;'البيانات Inputs'!$E$10,"Behind plan","Within margin"))))</f>
        <v/>
      </c>
    </row>
    <row r="60" customFormat="false" ht="15" hidden="false" customHeight="false" outlineLevel="0" collapsed="false">
      <c r="A60" s="39" t="str">
        <f aca="false">IF('البيانات Inputs'!A53="","",'البيانات Inputs'!A53)</f>
        <v/>
      </c>
      <c r="B60" s="12" t="str">
        <f aca="false">IFERROR(INDEX('القوائم Lists'!$C$4:$C$11,MATCH('البيانات Inputs'!B53,'القوائم Lists'!$A$4:$A$11,0)),"")</f>
        <v/>
      </c>
      <c r="C60" s="12" t="str">
        <f aca="false">IF('البيانات Inputs'!D53&lt;&gt;"",'البيانات Inputs'!D53,IF('البيانات Inputs'!C53&lt;&gt;"",'البيانات Inputs'!C53,""))</f>
        <v/>
      </c>
      <c r="D60" s="28" t="n">
        <f aca="false">'البيانات Inputs'!E53</f>
        <v>0</v>
      </c>
      <c r="E60" s="28" t="n">
        <f aca="false">INDEX('البيانات Inputs'!F53:AC53,MAX(1,MIN(24,'البيانات Inputs'!$E$9)))</f>
        <v>0</v>
      </c>
      <c r="F60" s="28" t="n">
        <f aca="false">'البيانات Inputs'!AD53</f>
        <v>0</v>
      </c>
      <c r="G60" s="28" t="n">
        <f aca="false">'البيانات Inputs'!AE53</f>
        <v>0</v>
      </c>
      <c r="H60" s="29" t="str">
        <f aca="false">IF(D60=0,"",F60/D60)</f>
        <v/>
      </c>
      <c r="I60" s="39" t="str">
        <f aca="false">IF(AND(D60=0,F60=0),"",IF(F60&gt;D60,"Over budget",IF(H60-$C$7&gt;'البيانات Inputs'!$E$10,"Ahead of plan",IF($C$7-H60&gt;'البيانات Inputs'!$E$10,"Behind plan","Within margin"))))</f>
        <v/>
      </c>
    </row>
    <row r="61" customFormat="false" ht="15" hidden="false" customHeight="false" outlineLevel="0" collapsed="false">
      <c r="A61" s="39" t="str">
        <f aca="false">IF('البيانات Inputs'!A54="","",'البيانات Inputs'!A54)</f>
        <v/>
      </c>
      <c r="B61" s="12" t="str">
        <f aca="false">IFERROR(INDEX('القوائم Lists'!$C$4:$C$11,MATCH('البيانات Inputs'!B54,'القوائم Lists'!$A$4:$A$11,0)),"")</f>
        <v/>
      </c>
      <c r="C61" s="12" t="str">
        <f aca="false">IF('البيانات Inputs'!D54&lt;&gt;"",'البيانات Inputs'!D54,IF('البيانات Inputs'!C54&lt;&gt;"",'البيانات Inputs'!C54,""))</f>
        <v/>
      </c>
      <c r="D61" s="28" t="n">
        <f aca="false">'البيانات Inputs'!E54</f>
        <v>0</v>
      </c>
      <c r="E61" s="28" t="n">
        <f aca="false">INDEX('البيانات Inputs'!F54:AC54,MAX(1,MIN(24,'البيانات Inputs'!$E$9)))</f>
        <v>0</v>
      </c>
      <c r="F61" s="28" t="n">
        <f aca="false">'البيانات Inputs'!AD54</f>
        <v>0</v>
      </c>
      <c r="G61" s="28" t="n">
        <f aca="false">'البيانات Inputs'!AE54</f>
        <v>0</v>
      </c>
      <c r="H61" s="29" t="str">
        <f aca="false">IF(D61=0,"",F61/D61)</f>
        <v/>
      </c>
      <c r="I61" s="39" t="str">
        <f aca="false">IF(AND(D61=0,F61=0),"",IF(F61&gt;D61,"Over budget",IF(H61-$C$7&gt;'البيانات Inputs'!$E$10,"Ahead of plan",IF($C$7-H61&gt;'البيانات Inputs'!$E$10,"Behind plan","Within margin"))))</f>
        <v/>
      </c>
    </row>
    <row r="62" customFormat="false" ht="15" hidden="false" customHeight="false" outlineLevel="0" collapsed="false">
      <c r="A62" s="39" t="str">
        <f aca="false">IF('البيانات Inputs'!A55="","",'البيانات Inputs'!A55)</f>
        <v/>
      </c>
      <c r="B62" s="12" t="str">
        <f aca="false">IFERROR(INDEX('القوائم Lists'!$C$4:$C$11,MATCH('البيانات Inputs'!B55,'القوائم Lists'!$A$4:$A$11,0)),"")</f>
        <v/>
      </c>
      <c r="C62" s="12" t="str">
        <f aca="false">IF('البيانات Inputs'!D55&lt;&gt;"",'البيانات Inputs'!D55,IF('البيانات Inputs'!C55&lt;&gt;"",'البيانات Inputs'!C55,""))</f>
        <v/>
      </c>
      <c r="D62" s="28" t="n">
        <f aca="false">'البيانات Inputs'!E55</f>
        <v>0</v>
      </c>
      <c r="E62" s="28" t="n">
        <f aca="false">INDEX('البيانات Inputs'!F55:AC55,MAX(1,MIN(24,'البيانات Inputs'!$E$9)))</f>
        <v>0</v>
      </c>
      <c r="F62" s="28" t="n">
        <f aca="false">'البيانات Inputs'!AD55</f>
        <v>0</v>
      </c>
      <c r="G62" s="28" t="n">
        <f aca="false">'البيانات Inputs'!AE55</f>
        <v>0</v>
      </c>
      <c r="H62" s="29" t="str">
        <f aca="false">IF(D62=0,"",F62/D62)</f>
        <v/>
      </c>
      <c r="I62" s="39" t="str">
        <f aca="false">IF(AND(D62=0,F62=0),"",IF(F62&gt;D62,"Over budget",IF(H62-$C$7&gt;'البيانات Inputs'!$E$10,"Ahead of plan",IF($C$7-H62&gt;'البيانات Inputs'!$E$10,"Behind plan","Within margin"))))</f>
        <v/>
      </c>
    </row>
    <row r="63" customFormat="false" ht="15" hidden="false" customHeight="false" outlineLevel="0" collapsed="false">
      <c r="A63" s="39" t="str">
        <f aca="false">IF('البيانات Inputs'!A56="","",'البيانات Inputs'!A56)</f>
        <v/>
      </c>
      <c r="B63" s="12" t="str">
        <f aca="false">IFERROR(INDEX('القوائم Lists'!$C$4:$C$11,MATCH('البيانات Inputs'!B56,'القوائم Lists'!$A$4:$A$11,0)),"")</f>
        <v/>
      </c>
      <c r="C63" s="12" t="str">
        <f aca="false">IF('البيانات Inputs'!D56&lt;&gt;"",'البيانات Inputs'!D56,IF('البيانات Inputs'!C56&lt;&gt;"",'البيانات Inputs'!C56,""))</f>
        <v/>
      </c>
      <c r="D63" s="28" t="n">
        <f aca="false">'البيانات Inputs'!E56</f>
        <v>0</v>
      </c>
      <c r="E63" s="28" t="n">
        <f aca="false">INDEX('البيانات Inputs'!F56:AC56,MAX(1,MIN(24,'البيانات Inputs'!$E$9)))</f>
        <v>0</v>
      </c>
      <c r="F63" s="28" t="n">
        <f aca="false">'البيانات Inputs'!AD56</f>
        <v>0</v>
      </c>
      <c r="G63" s="28" t="n">
        <f aca="false">'البيانات Inputs'!AE56</f>
        <v>0</v>
      </c>
      <c r="H63" s="29" t="str">
        <f aca="false">IF(D63=0,"",F63/D63)</f>
        <v/>
      </c>
      <c r="I63" s="39" t="str">
        <f aca="false">IF(AND(D63=0,F63=0),"",IF(F63&gt;D63,"Over budget",IF(H63-$C$7&gt;'البيانات Inputs'!$E$10,"Ahead of plan",IF($C$7-H63&gt;'البيانات Inputs'!$E$10,"Behind plan","Within margin"))))</f>
        <v/>
      </c>
    </row>
    <row r="64" customFormat="false" ht="15" hidden="false" customHeight="false" outlineLevel="0" collapsed="false">
      <c r="A64" s="46" t="s">
        <v>73</v>
      </c>
      <c r="B64" s="46"/>
      <c r="C64" s="46"/>
      <c r="D64" s="33" t="n">
        <f aca="false">SUM(D24:D63)</f>
        <v>0</v>
      </c>
      <c r="E64" s="33" t="n">
        <f aca="false">SUM(E24:E63)</f>
        <v>0</v>
      </c>
      <c r="F64" s="33" t="n">
        <f aca="false">SUM(F24:F63)</f>
        <v>0</v>
      </c>
      <c r="G64" s="33" t="n">
        <f aca="false">SUM(G24:G63)</f>
        <v>0</v>
      </c>
      <c r="H64" s="34" t="str">
        <f aca="false">IF(D64=0,"",F64/D64)</f>
        <v/>
      </c>
      <c r="I64" s="51" t="str">
        <f aca="false">IF(AND(D64=0,F64=0),"",IF(F64&gt;D64,"Over budget",IF(H64-$C$7&gt;'البيانات Inputs'!$E$10,"Ahead of plan",IF($C$7-H64&gt;'البيانات Inputs'!$E$10,"Behind plan","Within margin"))))</f>
        <v/>
      </c>
    </row>
    <row r="65" customFormat="false" ht="27.75" hidden="false" customHeight="true" outlineLevel="0" collapsed="false">
      <c r="A65" s="52" t="s">
        <v>106</v>
      </c>
      <c r="B65" s="52"/>
      <c r="C65" s="52"/>
      <c r="D65" s="52"/>
      <c r="E65" s="52"/>
      <c r="F65" s="52"/>
      <c r="G65" s="52"/>
      <c r="H65" s="52"/>
      <c r="I65" s="52"/>
    </row>
    <row r="67" customFormat="false" ht="15" hidden="false" customHeight="false" outlineLevel="0" collapsed="false">
      <c r="A67" s="49" t="s">
        <v>107</v>
      </c>
    </row>
    <row r="68" customFormat="false" ht="30" hidden="false" customHeight="true" outlineLevel="0" collapsed="false">
      <c r="A68" s="22" t="s">
        <v>108</v>
      </c>
      <c r="B68" s="22" t="s">
        <v>109</v>
      </c>
      <c r="C68" s="22"/>
      <c r="D68" s="22" t="s">
        <v>110</v>
      </c>
      <c r="E68" s="22" t="s">
        <v>111</v>
      </c>
      <c r="F68" s="22" t="s">
        <v>112</v>
      </c>
    </row>
    <row r="69" customFormat="false" ht="15" hidden="false" customHeight="false" outlineLevel="0" collapsed="false">
      <c r="A69" s="39" t="n">
        <v>1</v>
      </c>
      <c r="B69" s="44" t="str">
        <f aca="false">IF('البيانات Inputs'!F16="","",'البيانات Inputs'!F16)</f>
        <v/>
      </c>
      <c r="C69" s="44"/>
      <c r="D69" s="28" t="n">
        <f aca="false">IF(A69&gt;MAX(1,MIN(24,'البيانات Inputs'!$E$9)),0,'البيانات Inputs'!F57)</f>
        <v>0</v>
      </c>
      <c r="E69" s="28" t="n">
        <f aca="false">SUM(D$69:D69)</f>
        <v>0</v>
      </c>
      <c r="F69" s="29" t="str">
        <f aca="false">IF('البيانات Inputs'!$E$57=0,"",E69/'البيانات Inputs'!$E$57)</f>
        <v/>
      </c>
    </row>
    <row r="70" customFormat="false" ht="15" hidden="false" customHeight="false" outlineLevel="0" collapsed="false">
      <c r="A70" s="39" t="n">
        <v>2</v>
      </c>
      <c r="B70" s="44" t="str">
        <f aca="false">IF('البيانات Inputs'!G16="","",'البيانات Inputs'!G16)</f>
        <v/>
      </c>
      <c r="C70" s="44"/>
      <c r="D70" s="28" t="n">
        <f aca="false">IF(A70&gt;MAX(1,MIN(24,'البيانات Inputs'!$E$9)),0,'البيانات Inputs'!G57)</f>
        <v>0</v>
      </c>
      <c r="E70" s="28" t="n">
        <f aca="false">SUM(D$69:D70)</f>
        <v>0</v>
      </c>
      <c r="F70" s="29" t="str">
        <f aca="false">IF('البيانات Inputs'!$E$57=0,"",E70/'البيانات Inputs'!$E$57)</f>
        <v/>
      </c>
    </row>
    <row r="71" customFormat="false" ht="15" hidden="false" customHeight="false" outlineLevel="0" collapsed="false">
      <c r="A71" s="39" t="n">
        <v>3</v>
      </c>
      <c r="B71" s="44" t="str">
        <f aca="false">IF('البيانات Inputs'!H16="","",'البيانات Inputs'!H16)</f>
        <v/>
      </c>
      <c r="C71" s="44"/>
      <c r="D71" s="28" t="n">
        <f aca="false">IF(A71&gt;MAX(1,MIN(24,'البيانات Inputs'!$E$9)),0,'البيانات Inputs'!H57)</f>
        <v>0</v>
      </c>
      <c r="E71" s="28" t="n">
        <f aca="false">SUM(D$69:D71)</f>
        <v>0</v>
      </c>
      <c r="F71" s="29" t="str">
        <f aca="false">IF('البيانات Inputs'!$E$57=0,"",E71/'البيانات Inputs'!$E$57)</f>
        <v/>
      </c>
    </row>
    <row r="72" customFormat="false" ht="15" hidden="false" customHeight="false" outlineLevel="0" collapsed="false">
      <c r="A72" s="39" t="n">
        <v>4</v>
      </c>
      <c r="B72" s="44" t="str">
        <f aca="false">IF('البيانات Inputs'!I16="","",'البيانات Inputs'!I16)</f>
        <v/>
      </c>
      <c r="C72" s="44"/>
      <c r="D72" s="28" t="n">
        <f aca="false">IF(A72&gt;MAX(1,MIN(24,'البيانات Inputs'!$E$9)),0,'البيانات Inputs'!I57)</f>
        <v>0</v>
      </c>
      <c r="E72" s="28" t="n">
        <f aca="false">SUM(D$69:D72)</f>
        <v>0</v>
      </c>
      <c r="F72" s="29" t="str">
        <f aca="false">IF('البيانات Inputs'!$E$57=0,"",E72/'البيانات Inputs'!$E$57)</f>
        <v/>
      </c>
    </row>
    <row r="73" customFormat="false" ht="15" hidden="false" customHeight="false" outlineLevel="0" collapsed="false">
      <c r="A73" s="39" t="n">
        <v>5</v>
      </c>
      <c r="B73" s="44" t="str">
        <f aca="false">IF('البيانات Inputs'!J16="","",'البيانات Inputs'!J16)</f>
        <v/>
      </c>
      <c r="C73" s="44"/>
      <c r="D73" s="28" t="n">
        <f aca="false">IF(A73&gt;MAX(1,MIN(24,'البيانات Inputs'!$E$9)),0,'البيانات Inputs'!J57)</f>
        <v>0</v>
      </c>
      <c r="E73" s="28" t="n">
        <f aca="false">SUM(D$69:D73)</f>
        <v>0</v>
      </c>
      <c r="F73" s="29" t="str">
        <f aca="false">IF('البيانات Inputs'!$E$57=0,"",E73/'البيانات Inputs'!$E$57)</f>
        <v/>
      </c>
    </row>
    <row r="74" customFormat="false" ht="15" hidden="false" customHeight="false" outlineLevel="0" collapsed="false">
      <c r="A74" s="39" t="n">
        <v>6</v>
      </c>
      <c r="B74" s="44" t="str">
        <f aca="false">IF('البيانات Inputs'!K16="","",'البيانات Inputs'!K16)</f>
        <v/>
      </c>
      <c r="C74" s="44"/>
      <c r="D74" s="28" t="n">
        <f aca="false">IF(A74&gt;MAX(1,MIN(24,'البيانات Inputs'!$E$9)),0,'البيانات Inputs'!K57)</f>
        <v>0</v>
      </c>
      <c r="E74" s="28" t="n">
        <f aca="false">SUM(D$69:D74)</f>
        <v>0</v>
      </c>
      <c r="F74" s="29" t="str">
        <f aca="false">IF('البيانات Inputs'!$E$57=0,"",E74/'البيانات Inputs'!$E$57)</f>
        <v/>
      </c>
    </row>
    <row r="75" customFormat="false" ht="15" hidden="false" customHeight="false" outlineLevel="0" collapsed="false">
      <c r="A75" s="39" t="n">
        <v>7</v>
      </c>
      <c r="B75" s="44" t="str">
        <f aca="false">IF('البيانات Inputs'!L16="","",'البيانات Inputs'!L16)</f>
        <v/>
      </c>
      <c r="C75" s="44"/>
      <c r="D75" s="28" t="n">
        <f aca="false">IF(A75&gt;MAX(1,MIN(24,'البيانات Inputs'!$E$9)),0,'البيانات Inputs'!L57)</f>
        <v>0</v>
      </c>
      <c r="E75" s="28" t="n">
        <f aca="false">SUM(D$69:D75)</f>
        <v>0</v>
      </c>
      <c r="F75" s="29" t="str">
        <f aca="false">IF('البيانات Inputs'!$E$57=0,"",E75/'البيانات Inputs'!$E$57)</f>
        <v/>
      </c>
    </row>
    <row r="76" customFormat="false" ht="15" hidden="false" customHeight="false" outlineLevel="0" collapsed="false">
      <c r="A76" s="39" t="n">
        <v>8</v>
      </c>
      <c r="B76" s="44" t="str">
        <f aca="false">IF('البيانات Inputs'!M16="","",'البيانات Inputs'!M16)</f>
        <v/>
      </c>
      <c r="C76" s="44"/>
      <c r="D76" s="28" t="n">
        <f aca="false">IF(A76&gt;MAX(1,MIN(24,'البيانات Inputs'!$E$9)),0,'البيانات Inputs'!M57)</f>
        <v>0</v>
      </c>
      <c r="E76" s="28" t="n">
        <f aca="false">SUM(D$69:D76)</f>
        <v>0</v>
      </c>
      <c r="F76" s="29" t="str">
        <f aca="false">IF('البيانات Inputs'!$E$57=0,"",E76/'البيانات Inputs'!$E$57)</f>
        <v/>
      </c>
    </row>
    <row r="77" customFormat="false" ht="15" hidden="false" customHeight="false" outlineLevel="0" collapsed="false">
      <c r="A77" s="39" t="n">
        <v>9</v>
      </c>
      <c r="B77" s="44" t="str">
        <f aca="false">IF('البيانات Inputs'!N16="","",'البيانات Inputs'!N16)</f>
        <v/>
      </c>
      <c r="C77" s="44"/>
      <c r="D77" s="28" t="n">
        <f aca="false">IF(A77&gt;MAX(1,MIN(24,'البيانات Inputs'!$E$9)),0,'البيانات Inputs'!N57)</f>
        <v>0</v>
      </c>
      <c r="E77" s="28" t="n">
        <f aca="false">SUM(D$69:D77)</f>
        <v>0</v>
      </c>
      <c r="F77" s="29" t="str">
        <f aca="false">IF('البيانات Inputs'!$E$57=0,"",E77/'البيانات Inputs'!$E$57)</f>
        <v/>
      </c>
    </row>
    <row r="78" customFormat="false" ht="15" hidden="false" customHeight="false" outlineLevel="0" collapsed="false">
      <c r="A78" s="39" t="n">
        <v>10</v>
      </c>
      <c r="B78" s="44" t="str">
        <f aca="false">IF('البيانات Inputs'!O16="","",'البيانات Inputs'!O16)</f>
        <v/>
      </c>
      <c r="C78" s="44"/>
      <c r="D78" s="28" t="n">
        <f aca="false">IF(A78&gt;MAX(1,MIN(24,'البيانات Inputs'!$E$9)),0,'البيانات Inputs'!O57)</f>
        <v>0</v>
      </c>
      <c r="E78" s="28" t="n">
        <f aca="false">SUM(D$69:D78)</f>
        <v>0</v>
      </c>
      <c r="F78" s="29" t="str">
        <f aca="false">IF('البيانات Inputs'!$E$57=0,"",E78/'البيانات Inputs'!$E$57)</f>
        <v/>
      </c>
    </row>
    <row r="79" customFormat="false" ht="15" hidden="false" customHeight="false" outlineLevel="0" collapsed="false">
      <c r="A79" s="39" t="n">
        <v>11</v>
      </c>
      <c r="B79" s="44" t="str">
        <f aca="false">IF('البيانات Inputs'!P16="","",'البيانات Inputs'!P16)</f>
        <v/>
      </c>
      <c r="C79" s="44"/>
      <c r="D79" s="28" t="n">
        <f aca="false">IF(A79&gt;MAX(1,MIN(24,'البيانات Inputs'!$E$9)),0,'البيانات Inputs'!P57)</f>
        <v>0</v>
      </c>
      <c r="E79" s="28" t="n">
        <f aca="false">SUM(D$69:D79)</f>
        <v>0</v>
      </c>
      <c r="F79" s="29" t="str">
        <f aca="false">IF('البيانات Inputs'!$E$57=0,"",E79/'البيانات Inputs'!$E$57)</f>
        <v/>
      </c>
    </row>
    <row r="80" customFormat="false" ht="15" hidden="false" customHeight="false" outlineLevel="0" collapsed="false">
      <c r="A80" s="39" t="n">
        <v>12</v>
      </c>
      <c r="B80" s="44" t="str">
        <f aca="false">IF('البيانات Inputs'!Q16="","",'البيانات Inputs'!Q16)</f>
        <v/>
      </c>
      <c r="C80" s="44"/>
      <c r="D80" s="28" t="n">
        <f aca="false">IF(A80&gt;MAX(1,MIN(24,'البيانات Inputs'!$E$9)),0,'البيانات Inputs'!Q57)</f>
        <v>0</v>
      </c>
      <c r="E80" s="28" t="n">
        <f aca="false">SUM(D$69:D80)</f>
        <v>0</v>
      </c>
      <c r="F80" s="29" t="str">
        <f aca="false">IF('البيانات Inputs'!$E$57=0,"",E80/'البيانات Inputs'!$E$57)</f>
        <v/>
      </c>
    </row>
    <row r="81" customFormat="false" ht="15" hidden="false" customHeight="false" outlineLevel="0" collapsed="false">
      <c r="A81" s="39" t="n">
        <v>13</v>
      </c>
      <c r="B81" s="44" t="str">
        <f aca="false">IF('البيانات Inputs'!R16="","",'البيانات Inputs'!R16)</f>
        <v/>
      </c>
      <c r="C81" s="44"/>
      <c r="D81" s="28" t="n">
        <f aca="false">IF(A81&gt;MAX(1,MIN(24,'البيانات Inputs'!$E$9)),0,'البيانات Inputs'!R57)</f>
        <v>0</v>
      </c>
      <c r="E81" s="28" t="n">
        <f aca="false">SUM(D$69:D81)</f>
        <v>0</v>
      </c>
      <c r="F81" s="29" t="str">
        <f aca="false">IF('البيانات Inputs'!$E$57=0,"",E81/'البيانات Inputs'!$E$57)</f>
        <v/>
      </c>
    </row>
    <row r="82" customFormat="false" ht="15" hidden="false" customHeight="false" outlineLevel="0" collapsed="false">
      <c r="A82" s="39" t="n">
        <v>14</v>
      </c>
      <c r="B82" s="44" t="str">
        <f aca="false">IF('البيانات Inputs'!S16="","",'البيانات Inputs'!S16)</f>
        <v/>
      </c>
      <c r="C82" s="44"/>
      <c r="D82" s="28" t="n">
        <f aca="false">IF(A82&gt;MAX(1,MIN(24,'البيانات Inputs'!$E$9)),0,'البيانات Inputs'!S57)</f>
        <v>0</v>
      </c>
      <c r="E82" s="28" t="n">
        <f aca="false">SUM(D$69:D82)</f>
        <v>0</v>
      </c>
      <c r="F82" s="29" t="str">
        <f aca="false">IF('البيانات Inputs'!$E$57=0,"",E82/'البيانات Inputs'!$E$57)</f>
        <v/>
      </c>
    </row>
    <row r="83" customFormat="false" ht="15" hidden="false" customHeight="false" outlineLevel="0" collapsed="false">
      <c r="A83" s="39" t="n">
        <v>15</v>
      </c>
      <c r="B83" s="44" t="str">
        <f aca="false">IF('البيانات Inputs'!T16="","",'البيانات Inputs'!T16)</f>
        <v/>
      </c>
      <c r="C83" s="44"/>
      <c r="D83" s="28" t="n">
        <f aca="false">IF(A83&gt;MAX(1,MIN(24,'البيانات Inputs'!$E$9)),0,'البيانات Inputs'!T57)</f>
        <v>0</v>
      </c>
      <c r="E83" s="28" t="n">
        <f aca="false">SUM(D$69:D83)</f>
        <v>0</v>
      </c>
      <c r="F83" s="29" t="str">
        <f aca="false">IF('البيانات Inputs'!$E$57=0,"",E83/'البيانات Inputs'!$E$57)</f>
        <v/>
      </c>
    </row>
    <row r="84" customFormat="false" ht="15" hidden="false" customHeight="false" outlineLevel="0" collapsed="false">
      <c r="A84" s="39" t="n">
        <v>16</v>
      </c>
      <c r="B84" s="44" t="str">
        <f aca="false">IF('البيانات Inputs'!U16="","",'البيانات Inputs'!U16)</f>
        <v/>
      </c>
      <c r="C84" s="44"/>
      <c r="D84" s="28" t="n">
        <f aca="false">IF(A84&gt;MAX(1,MIN(24,'البيانات Inputs'!$E$9)),0,'البيانات Inputs'!U57)</f>
        <v>0</v>
      </c>
      <c r="E84" s="28" t="n">
        <f aca="false">SUM(D$69:D84)</f>
        <v>0</v>
      </c>
      <c r="F84" s="29" t="str">
        <f aca="false">IF('البيانات Inputs'!$E$57=0,"",E84/'البيانات Inputs'!$E$57)</f>
        <v/>
      </c>
    </row>
    <row r="85" customFormat="false" ht="15" hidden="false" customHeight="false" outlineLevel="0" collapsed="false">
      <c r="A85" s="39" t="n">
        <v>17</v>
      </c>
      <c r="B85" s="44" t="str">
        <f aca="false">IF('البيانات Inputs'!V16="","",'البيانات Inputs'!V16)</f>
        <v/>
      </c>
      <c r="C85" s="44"/>
      <c r="D85" s="28" t="n">
        <f aca="false">IF(A85&gt;MAX(1,MIN(24,'البيانات Inputs'!$E$9)),0,'البيانات Inputs'!V57)</f>
        <v>0</v>
      </c>
      <c r="E85" s="28" t="n">
        <f aca="false">SUM(D$69:D85)</f>
        <v>0</v>
      </c>
      <c r="F85" s="29" t="str">
        <f aca="false">IF('البيانات Inputs'!$E$57=0,"",E85/'البيانات Inputs'!$E$57)</f>
        <v/>
      </c>
    </row>
    <row r="86" customFormat="false" ht="15" hidden="false" customHeight="false" outlineLevel="0" collapsed="false">
      <c r="A86" s="39" t="n">
        <v>18</v>
      </c>
      <c r="B86" s="44" t="str">
        <f aca="false">IF('البيانات Inputs'!W16="","",'البيانات Inputs'!W16)</f>
        <v/>
      </c>
      <c r="C86" s="44"/>
      <c r="D86" s="28" t="n">
        <f aca="false">IF(A86&gt;MAX(1,MIN(24,'البيانات Inputs'!$E$9)),0,'البيانات Inputs'!W57)</f>
        <v>0</v>
      </c>
      <c r="E86" s="28" t="n">
        <f aca="false">SUM(D$69:D86)</f>
        <v>0</v>
      </c>
      <c r="F86" s="29" t="str">
        <f aca="false">IF('البيانات Inputs'!$E$57=0,"",E86/'البيانات Inputs'!$E$57)</f>
        <v/>
      </c>
    </row>
    <row r="87" customFormat="false" ht="15" hidden="false" customHeight="false" outlineLevel="0" collapsed="false">
      <c r="A87" s="39" t="n">
        <v>19</v>
      </c>
      <c r="B87" s="44" t="str">
        <f aca="false">IF('البيانات Inputs'!X16="","",'البيانات Inputs'!X16)</f>
        <v/>
      </c>
      <c r="C87" s="44"/>
      <c r="D87" s="28" t="n">
        <f aca="false">IF(A87&gt;MAX(1,MIN(24,'البيانات Inputs'!$E$9)),0,'البيانات Inputs'!X57)</f>
        <v>0</v>
      </c>
      <c r="E87" s="28" t="n">
        <f aca="false">SUM(D$69:D87)</f>
        <v>0</v>
      </c>
      <c r="F87" s="29" t="str">
        <f aca="false">IF('البيانات Inputs'!$E$57=0,"",E87/'البيانات Inputs'!$E$57)</f>
        <v/>
      </c>
    </row>
    <row r="88" customFormat="false" ht="15" hidden="false" customHeight="false" outlineLevel="0" collapsed="false">
      <c r="A88" s="39" t="n">
        <v>20</v>
      </c>
      <c r="B88" s="44" t="str">
        <f aca="false">IF('البيانات Inputs'!Y16="","",'البيانات Inputs'!Y16)</f>
        <v/>
      </c>
      <c r="C88" s="44"/>
      <c r="D88" s="28" t="n">
        <f aca="false">IF(A88&gt;MAX(1,MIN(24,'البيانات Inputs'!$E$9)),0,'البيانات Inputs'!Y57)</f>
        <v>0</v>
      </c>
      <c r="E88" s="28" t="n">
        <f aca="false">SUM(D$69:D88)</f>
        <v>0</v>
      </c>
      <c r="F88" s="29" t="str">
        <f aca="false">IF('البيانات Inputs'!$E$57=0,"",E88/'البيانات Inputs'!$E$57)</f>
        <v/>
      </c>
    </row>
    <row r="89" customFormat="false" ht="15" hidden="false" customHeight="false" outlineLevel="0" collapsed="false">
      <c r="A89" s="39" t="n">
        <v>21</v>
      </c>
      <c r="B89" s="44" t="str">
        <f aca="false">IF('البيانات Inputs'!Z16="","",'البيانات Inputs'!Z16)</f>
        <v/>
      </c>
      <c r="C89" s="44"/>
      <c r="D89" s="28" t="n">
        <f aca="false">IF(A89&gt;MAX(1,MIN(24,'البيانات Inputs'!$E$9)),0,'البيانات Inputs'!Z57)</f>
        <v>0</v>
      </c>
      <c r="E89" s="28" t="n">
        <f aca="false">SUM(D$69:D89)</f>
        <v>0</v>
      </c>
      <c r="F89" s="29" t="str">
        <f aca="false">IF('البيانات Inputs'!$E$57=0,"",E89/'البيانات Inputs'!$E$57)</f>
        <v/>
      </c>
    </row>
    <row r="90" customFormat="false" ht="15" hidden="false" customHeight="false" outlineLevel="0" collapsed="false">
      <c r="A90" s="39" t="n">
        <v>22</v>
      </c>
      <c r="B90" s="44" t="str">
        <f aca="false">IF('البيانات Inputs'!AA16="","",'البيانات Inputs'!AA16)</f>
        <v/>
      </c>
      <c r="C90" s="44"/>
      <c r="D90" s="28" t="n">
        <f aca="false">IF(A90&gt;MAX(1,MIN(24,'البيانات Inputs'!$E$9)),0,'البيانات Inputs'!AA57)</f>
        <v>0</v>
      </c>
      <c r="E90" s="28" t="n">
        <f aca="false">SUM(D$69:D90)</f>
        <v>0</v>
      </c>
      <c r="F90" s="29" t="str">
        <f aca="false">IF('البيانات Inputs'!$E$57=0,"",E90/'البيانات Inputs'!$E$57)</f>
        <v/>
      </c>
    </row>
    <row r="91" customFormat="false" ht="15" hidden="false" customHeight="false" outlineLevel="0" collapsed="false">
      <c r="A91" s="39" t="n">
        <v>23</v>
      </c>
      <c r="B91" s="44" t="str">
        <f aca="false">IF('البيانات Inputs'!AB16="","",'البيانات Inputs'!AB16)</f>
        <v/>
      </c>
      <c r="C91" s="44"/>
      <c r="D91" s="28" t="n">
        <f aca="false">IF(A91&gt;MAX(1,MIN(24,'البيانات Inputs'!$E$9)),0,'البيانات Inputs'!AB57)</f>
        <v>0</v>
      </c>
      <c r="E91" s="28" t="n">
        <f aca="false">SUM(D$69:D91)</f>
        <v>0</v>
      </c>
      <c r="F91" s="29" t="str">
        <f aca="false">IF('البيانات Inputs'!$E$57=0,"",E91/'البيانات Inputs'!$E$57)</f>
        <v/>
      </c>
    </row>
    <row r="92" customFormat="false" ht="15" hidden="false" customHeight="false" outlineLevel="0" collapsed="false">
      <c r="A92" s="39" t="n">
        <v>24</v>
      </c>
      <c r="B92" s="44" t="str">
        <f aca="false">IF('البيانات Inputs'!AC16="","",'البيانات Inputs'!AC16)</f>
        <v/>
      </c>
      <c r="C92" s="44"/>
      <c r="D92" s="28" t="n">
        <f aca="false">IF(A92&gt;MAX(1,MIN(24,'البيانات Inputs'!$E$9)),0,'البيانات Inputs'!AC57)</f>
        <v>0</v>
      </c>
      <c r="E92" s="28" t="n">
        <f aca="false">SUM(D$69:D92)</f>
        <v>0</v>
      </c>
      <c r="F92" s="29" t="str">
        <f aca="false">IF('البيانات Inputs'!$E$57=0,"",E92/'البيانات Inputs'!$E$57)</f>
        <v/>
      </c>
    </row>
  </sheetData>
  <mergeCells count="43">
    <mergeCell ref="A3:B3"/>
    <mergeCell ref="A4:B4"/>
    <mergeCell ref="A5:B5"/>
    <mergeCell ref="A6:B6"/>
    <mergeCell ref="A7:B7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A64:C64"/>
    <mergeCell ref="A65:I65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</mergeCells>
  <conditionalFormatting sqref="G11:G20">
    <cfRule type="expression" priority="2" aboveAverage="0" equalAverage="0" bottom="0" percent="0" rank="0" text="" dxfId="1">
      <formula>G11&lt;0</formula>
    </cfRule>
  </conditionalFormatting>
  <conditionalFormatting sqref="I11:I20">
    <cfRule type="expression" priority="3" aboveAverage="0" equalAverage="0" bottom="0" percent="0" rank="0" text="" dxfId="1">
      <formula>I11="Over budget"</formula>
    </cfRule>
  </conditionalFormatting>
  <conditionalFormatting sqref="G24:G64">
    <cfRule type="expression" priority="4" aboveAverage="0" equalAverage="0" bottom="0" percent="0" rank="0" text="" dxfId="1">
      <formula>G24&lt;0</formula>
    </cfRule>
  </conditionalFormatting>
  <conditionalFormatting sqref="I24:I64">
    <cfRule type="expression" priority="5" aboveAverage="0" equalAverage="0" bottom="0" percent="0" rank="0" text="" dxfId="1">
      <formula>I24="Over budget"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A1:AF57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5" ySplit="16" topLeftCell="F17" activePane="bottomRight" state="frozen"/>
      <selection pane="topLeft" activeCell="A1" activeCellId="0" sqref="A1"/>
      <selection pane="topRight" activeCell="F1" activeCellId="0" sqref="F1"/>
      <selection pane="bottomLeft" activeCell="A17" activeCellId="0" sqref="A1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7"/>
    <col collapsed="false" customWidth="true" hidden="false" outlineLevel="0" max="4" min="3" style="0" width="42"/>
    <col collapsed="false" customWidth="true" hidden="false" outlineLevel="0" max="5" min="5" style="0" width="13"/>
    <col collapsed="false" customWidth="true" hidden="false" outlineLevel="0" max="29" min="6" style="0" width="10"/>
    <col collapsed="false" customWidth="true" hidden="false" outlineLevel="0" max="31" min="30" style="0" width="14"/>
    <col collapsed="false" customWidth="true" hidden="false" outlineLevel="0" max="32" min="32" style="0" width="10"/>
  </cols>
  <sheetData>
    <row r="1" customFormat="false" ht="17.15" hidden="false" customHeight="false" outlineLevel="0" collapsed="false">
      <c r="A1" s="9" t="s">
        <v>34</v>
      </c>
    </row>
    <row r="2" customFormat="false" ht="31.5" hidden="false" customHeight="true" outlineLevel="0" collapsed="false">
      <c r="A2" s="53" t="s">
        <v>113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4" customFormat="false" ht="15" hidden="false" customHeight="false" outlineLevel="0" collapsed="false">
      <c r="C4" s="11" t="s">
        <v>36</v>
      </c>
      <c r="D4" s="12" t="s">
        <v>37</v>
      </c>
      <c r="E4" s="13" t="s">
        <v>114</v>
      </c>
      <c r="F4" s="13"/>
      <c r="G4" s="13"/>
      <c r="H4" s="13"/>
      <c r="I4" s="13"/>
    </row>
    <row r="5" customFormat="false" ht="15" hidden="false" customHeight="false" outlineLevel="0" collapsed="false">
      <c r="C5" s="11" t="s">
        <v>38</v>
      </c>
      <c r="D5" s="12" t="s">
        <v>39</v>
      </c>
      <c r="E5" s="13" t="s">
        <v>115</v>
      </c>
      <c r="F5" s="13"/>
      <c r="G5" s="13"/>
      <c r="H5" s="13"/>
      <c r="I5" s="13"/>
    </row>
    <row r="6" customFormat="false" ht="15" hidden="false" customHeight="false" outlineLevel="0" collapsed="false">
      <c r="C6" s="11" t="s">
        <v>40</v>
      </c>
      <c r="D6" s="12" t="s">
        <v>41</v>
      </c>
      <c r="E6" s="13" t="s">
        <v>116</v>
      </c>
      <c r="F6" s="13"/>
      <c r="G6" s="13"/>
      <c r="H6" s="13"/>
      <c r="I6" s="13"/>
    </row>
    <row r="7" customFormat="false" ht="15" hidden="false" customHeight="false" outlineLevel="0" collapsed="false">
      <c r="C7" s="11" t="s">
        <v>42</v>
      </c>
      <c r="D7" s="12" t="s">
        <v>43</v>
      </c>
      <c r="E7" s="14" t="n">
        <v>46388</v>
      </c>
      <c r="F7" s="14"/>
      <c r="G7" s="14"/>
      <c r="H7" s="14"/>
      <c r="I7" s="14"/>
    </row>
    <row r="8" customFormat="false" ht="15" hidden="false" customHeight="false" outlineLevel="0" collapsed="false">
      <c r="C8" s="11" t="s">
        <v>44</v>
      </c>
      <c r="D8" s="12" t="s">
        <v>45</v>
      </c>
      <c r="E8" s="15" t="n">
        <v>12</v>
      </c>
      <c r="F8" s="15"/>
      <c r="G8" s="15"/>
      <c r="H8" s="15"/>
      <c r="I8" s="15"/>
    </row>
    <row r="9" customFormat="false" ht="15" hidden="false" customHeight="false" outlineLevel="0" collapsed="false">
      <c r="C9" s="11" t="s">
        <v>46</v>
      </c>
      <c r="D9" s="12" t="s">
        <v>47</v>
      </c>
      <c r="E9" s="15" t="n">
        <v>6</v>
      </c>
      <c r="F9" s="15"/>
      <c r="G9" s="15"/>
      <c r="H9" s="15"/>
      <c r="I9" s="15"/>
    </row>
    <row r="10" customFormat="false" ht="15" hidden="false" customHeight="false" outlineLevel="0" collapsed="false">
      <c r="C10" s="11" t="s">
        <v>48</v>
      </c>
      <c r="D10" s="12" t="s">
        <v>49</v>
      </c>
      <c r="E10" s="16" t="n">
        <v>0.1</v>
      </c>
      <c r="F10" s="16"/>
      <c r="G10" s="16"/>
      <c r="H10" s="16"/>
      <c r="I10" s="16"/>
    </row>
    <row r="11" customFormat="false" ht="15" hidden="false" customHeight="false" outlineLevel="0" collapsed="false">
      <c r="C11" s="11" t="s">
        <v>50</v>
      </c>
      <c r="D11" s="12" t="s">
        <v>51</v>
      </c>
      <c r="E11" s="17" t="n">
        <v>60000</v>
      </c>
      <c r="F11" s="17"/>
      <c r="G11" s="17"/>
      <c r="H11" s="17"/>
      <c r="I11" s="17"/>
    </row>
    <row r="12" customFormat="false" ht="27.75" hidden="false" customHeight="true" outlineLevel="0" collapsed="false">
      <c r="C12" s="18" t="s">
        <v>52</v>
      </c>
      <c r="D12" s="19" t="s">
        <v>53</v>
      </c>
      <c r="E12" s="20" t="n">
        <f aca="false">E57-E11</f>
        <v>0</v>
      </c>
      <c r="F12" s="20"/>
      <c r="G12" s="20"/>
      <c r="H12" s="20"/>
      <c r="I12" s="20"/>
    </row>
    <row r="13" customFormat="false" ht="27.75" hidden="false" customHeight="true" outlineLevel="0" collapsed="false">
      <c r="C13" s="18" t="s">
        <v>54</v>
      </c>
      <c r="D13" s="19" t="s">
        <v>55</v>
      </c>
      <c r="E13" s="20" t="n">
        <f aca="false">SUM(F17:AC56)-AD57</f>
        <v>0</v>
      </c>
      <c r="F13" s="20"/>
      <c r="G13" s="20"/>
      <c r="H13" s="20"/>
      <c r="I13" s="20"/>
    </row>
    <row r="15" customFormat="false" ht="42" hidden="false" customHeight="true" outlineLevel="0" collapsed="false">
      <c r="A15" s="21" t="s">
        <v>56</v>
      </c>
      <c r="B15" s="21" t="s">
        <v>57</v>
      </c>
      <c r="C15" s="21" t="s">
        <v>58</v>
      </c>
      <c r="D15" s="21" t="s">
        <v>59</v>
      </c>
      <c r="E15" s="21" t="s">
        <v>60</v>
      </c>
      <c r="F15" s="22" t="n">
        <v>1</v>
      </c>
      <c r="G15" s="22" t="n">
        <v>2</v>
      </c>
      <c r="H15" s="22" t="n">
        <v>3</v>
      </c>
      <c r="I15" s="22" t="n">
        <v>4</v>
      </c>
      <c r="J15" s="22" t="n">
        <v>5</v>
      </c>
      <c r="K15" s="22" t="n">
        <v>6</v>
      </c>
      <c r="L15" s="22" t="n">
        <v>7</v>
      </c>
      <c r="M15" s="22" t="n">
        <v>8</v>
      </c>
      <c r="N15" s="22" t="n">
        <v>9</v>
      </c>
      <c r="O15" s="22" t="n">
        <v>10</v>
      </c>
      <c r="P15" s="22" t="n">
        <v>11</v>
      </c>
      <c r="Q15" s="22" t="n">
        <v>12</v>
      </c>
      <c r="R15" s="22" t="n">
        <v>13</v>
      </c>
      <c r="S15" s="22" t="n">
        <v>14</v>
      </c>
      <c r="T15" s="22" t="n">
        <v>15</v>
      </c>
      <c r="U15" s="22" t="n">
        <v>16</v>
      </c>
      <c r="V15" s="22" t="n">
        <v>17</v>
      </c>
      <c r="W15" s="22" t="n">
        <v>18</v>
      </c>
      <c r="X15" s="22" t="n">
        <v>19</v>
      </c>
      <c r="Y15" s="22" t="n">
        <v>20</v>
      </c>
      <c r="Z15" s="22" t="n">
        <v>21</v>
      </c>
      <c r="AA15" s="22" t="n">
        <v>22</v>
      </c>
      <c r="AB15" s="22" t="n">
        <v>23</v>
      </c>
      <c r="AC15" s="22" t="n">
        <v>24</v>
      </c>
      <c r="AD15" s="21" t="s">
        <v>61</v>
      </c>
      <c r="AE15" s="21" t="s">
        <v>62</v>
      </c>
      <c r="AF15" s="21" t="s">
        <v>63</v>
      </c>
    </row>
    <row r="16" customFormat="false" ht="15" hidden="false" customHeight="false" outlineLevel="0" collapsed="false">
      <c r="A16" s="22" t="s">
        <v>64</v>
      </c>
      <c r="B16" s="22" t="s">
        <v>65</v>
      </c>
      <c r="C16" s="22" t="s">
        <v>66</v>
      </c>
      <c r="D16" s="22" t="s">
        <v>67</v>
      </c>
      <c r="E16" s="22" t="s">
        <v>68</v>
      </c>
      <c r="F16" s="23" t="n">
        <f aca="false">IF($E$7="","",EDATE($E$7,F15-1))</f>
        <v>46388</v>
      </c>
      <c r="G16" s="23" t="n">
        <f aca="false">IF($E$7="","",EDATE($E$7,G15-1))</f>
        <v>46419</v>
      </c>
      <c r="H16" s="23" t="n">
        <f aca="false">IF($E$7="","",EDATE($E$7,H15-1))</f>
        <v>46447</v>
      </c>
      <c r="I16" s="23" t="n">
        <f aca="false">IF($E$7="","",EDATE($E$7,I15-1))</f>
        <v>46478</v>
      </c>
      <c r="J16" s="23" t="n">
        <f aca="false">IF($E$7="","",EDATE($E$7,J15-1))</f>
        <v>46508</v>
      </c>
      <c r="K16" s="23" t="n">
        <f aca="false">IF($E$7="","",EDATE($E$7,K15-1))</f>
        <v>46539</v>
      </c>
      <c r="L16" s="23" t="n">
        <f aca="false">IF($E$7="","",EDATE($E$7,L15-1))</f>
        <v>46569</v>
      </c>
      <c r="M16" s="23" t="n">
        <f aca="false">IF($E$7="","",EDATE($E$7,M15-1))</f>
        <v>46600</v>
      </c>
      <c r="N16" s="23" t="n">
        <f aca="false">IF($E$7="","",EDATE($E$7,N15-1))</f>
        <v>46631</v>
      </c>
      <c r="O16" s="23" t="n">
        <f aca="false">IF($E$7="","",EDATE($E$7,O15-1))</f>
        <v>46661</v>
      </c>
      <c r="P16" s="23" t="n">
        <f aca="false">IF($E$7="","",EDATE($E$7,P15-1))</f>
        <v>46692</v>
      </c>
      <c r="Q16" s="23" t="n">
        <f aca="false">IF($E$7="","",EDATE($E$7,Q15-1))</f>
        <v>46722</v>
      </c>
      <c r="R16" s="23" t="n">
        <f aca="false">IF($E$7="","",EDATE($E$7,R15-1))</f>
        <v>46753</v>
      </c>
      <c r="S16" s="23" t="n">
        <f aca="false">IF($E$7="","",EDATE($E$7,S15-1))</f>
        <v>46784</v>
      </c>
      <c r="T16" s="23" t="n">
        <f aca="false">IF($E$7="","",EDATE($E$7,T15-1))</f>
        <v>46813</v>
      </c>
      <c r="U16" s="23" t="n">
        <f aca="false">IF($E$7="","",EDATE($E$7,U15-1))</f>
        <v>46844</v>
      </c>
      <c r="V16" s="23" t="n">
        <f aca="false">IF($E$7="","",EDATE($E$7,V15-1))</f>
        <v>46874</v>
      </c>
      <c r="W16" s="23" t="n">
        <f aca="false">IF($E$7="","",EDATE($E$7,W15-1))</f>
        <v>46905</v>
      </c>
      <c r="X16" s="23" t="n">
        <f aca="false">IF($E$7="","",EDATE($E$7,X15-1))</f>
        <v>46935</v>
      </c>
      <c r="Y16" s="23" t="n">
        <f aca="false">IF($E$7="","",EDATE($E$7,Y15-1))</f>
        <v>46966</v>
      </c>
      <c r="Z16" s="23" t="n">
        <f aca="false">IF($E$7="","",EDATE($E$7,Z15-1))</f>
        <v>46997</v>
      </c>
      <c r="AA16" s="23" t="n">
        <f aca="false">IF($E$7="","",EDATE($E$7,AA15-1))</f>
        <v>47027</v>
      </c>
      <c r="AB16" s="23" t="n">
        <f aca="false">IF($E$7="","",EDATE($E$7,AB15-1))</f>
        <v>47058</v>
      </c>
      <c r="AC16" s="23" t="n">
        <f aca="false">IF($E$7="","",EDATE($E$7,AC15-1))</f>
        <v>47088</v>
      </c>
      <c r="AD16" s="22" t="s">
        <v>69</v>
      </c>
      <c r="AE16" s="22" t="s">
        <v>70</v>
      </c>
      <c r="AF16" s="22" t="s">
        <v>71</v>
      </c>
    </row>
    <row r="17" customFormat="false" ht="15" hidden="false" customHeight="false" outlineLevel="0" collapsed="false">
      <c r="A17" s="24" t="s">
        <v>117</v>
      </c>
      <c r="B17" s="24" t="s">
        <v>118</v>
      </c>
      <c r="C17" s="25" t="s">
        <v>119</v>
      </c>
      <c r="D17" s="26" t="s">
        <v>120</v>
      </c>
      <c r="E17" s="27" t="n">
        <v>14400</v>
      </c>
      <c r="F17" s="27" t="n">
        <v>1200</v>
      </c>
      <c r="G17" s="27" t="n">
        <v>1200</v>
      </c>
      <c r="H17" s="27" t="n">
        <v>1200</v>
      </c>
      <c r="I17" s="27" t="n">
        <v>1200</v>
      </c>
      <c r="J17" s="27" t="n">
        <v>1200</v>
      </c>
      <c r="K17" s="27" t="n">
        <v>1200</v>
      </c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8" t="n">
        <f aca="false">SUM(F17:INDEX(F17:AC17,MAX(1,MIN(24,$E$9))))</f>
        <v>7200</v>
      </c>
      <c r="AE17" s="28" t="n">
        <f aca="false">E17-AD17</f>
        <v>7200</v>
      </c>
      <c r="AF17" s="29" t="n">
        <f aca="false">IF(E17=0,"",AD17/E17)</f>
        <v>0.5</v>
      </c>
    </row>
    <row r="18" customFormat="false" ht="15" hidden="false" customHeight="false" outlineLevel="0" collapsed="false">
      <c r="A18" s="24" t="s">
        <v>121</v>
      </c>
      <c r="B18" s="24" t="s">
        <v>118</v>
      </c>
      <c r="C18" s="25" t="s">
        <v>122</v>
      </c>
      <c r="D18" s="26" t="s">
        <v>123</v>
      </c>
      <c r="E18" s="27" t="n">
        <v>9600</v>
      </c>
      <c r="F18" s="27" t="n">
        <v>800</v>
      </c>
      <c r="G18" s="27" t="n">
        <v>800</v>
      </c>
      <c r="H18" s="27" t="n">
        <v>800</v>
      </c>
      <c r="I18" s="27" t="n">
        <v>800</v>
      </c>
      <c r="J18" s="27" t="n">
        <v>800</v>
      </c>
      <c r="K18" s="27" t="n">
        <v>800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8" t="n">
        <f aca="false">SUM(F18:INDEX(F18:AC18,MAX(1,MIN(24,$E$9))))</f>
        <v>4800</v>
      </c>
      <c r="AE18" s="28" t="n">
        <f aca="false">E18-AD18</f>
        <v>4800</v>
      </c>
      <c r="AF18" s="29" t="n">
        <f aca="false">IF(E18=0,"",AD18/E18)</f>
        <v>0.5</v>
      </c>
    </row>
    <row r="19" customFormat="false" ht="15" hidden="false" customHeight="false" outlineLevel="0" collapsed="false">
      <c r="A19" s="24" t="s">
        <v>124</v>
      </c>
      <c r="B19" s="24" t="s">
        <v>125</v>
      </c>
      <c r="C19" s="25" t="s">
        <v>126</v>
      </c>
      <c r="D19" s="26" t="s">
        <v>127</v>
      </c>
      <c r="E19" s="27" t="n">
        <v>12000</v>
      </c>
      <c r="F19" s="27" t="n">
        <v>0</v>
      </c>
      <c r="G19" s="27" t="n">
        <v>1500</v>
      </c>
      <c r="H19" s="27" t="n">
        <v>1500</v>
      </c>
      <c r="I19" s="27" t="n">
        <v>2000</v>
      </c>
      <c r="J19" s="27" t="n">
        <v>2500</v>
      </c>
      <c r="K19" s="27" t="n">
        <v>2500</v>
      </c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8" t="n">
        <f aca="false">SUM(F19:INDEX(F19:AC19,MAX(1,MIN(24,$E$9))))</f>
        <v>10000</v>
      </c>
      <c r="AE19" s="28" t="n">
        <f aca="false">E19-AD19</f>
        <v>2000</v>
      </c>
      <c r="AF19" s="29" t="n">
        <f aca="false">IF(E19=0,"",AD19/E19)</f>
        <v>0.833333333333333</v>
      </c>
    </row>
    <row r="20" customFormat="false" ht="15" hidden="false" customHeight="false" outlineLevel="0" collapsed="false">
      <c r="A20" s="24" t="s">
        <v>128</v>
      </c>
      <c r="B20" s="24" t="s">
        <v>125</v>
      </c>
      <c r="C20" s="25" t="s">
        <v>129</v>
      </c>
      <c r="D20" s="26" t="s">
        <v>130</v>
      </c>
      <c r="E20" s="27" t="n">
        <v>6000</v>
      </c>
      <c r="F20" s="27" t="n">
        <v>0</v>
      </c>
      <c r="G20" s="27" t="n">
        <v>0</v>
      </c>
      <c r="H20" s="27" t="n">
        <v>400</v>
      </c>
      <c r="I20" s="27" t="n">
        <v>0</v>
      </c>
      <c r="J20" s="27" t="n">
        <v>300</v>
      </c>
      <c r="K20" s="27" t="n">
        <v>0</v>
      </c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8" t="n">
        <f aca="false">SUM(F20:INDEX(F20:AC20,MAX(1,MIN(24,$E$9))))</f>
        <v>700</v>
      </c>
      <c r="AE20" s="28" t="n">
        <f aca="false">E20-AD20</f>
        <v>5300</v>
      </c>
      <c r="AF20" s="29" t="n">
        <f aca="false">IF(E20=0,"",AD20/E20)</f>
        <v>0.116666666666667</v>
      </c>
    </row>
    <row r="21" customFormat="false" ht="15" hidden="false" customHeight="false" outlineLevel="0" collapsed="false">
      <c r="A21" s="24" t="s">
        <v>131</v>
      </c>
      <c r="B21" s="24" t="s">
        <v>132</v>
      </c>
      <c r="C21" s="25" t="s">
        <v>133</v>
      </c>
      <c r="D21" s="26" t="s">
        <v>134</v>
      </c>
      <c r="E21" s="27" t="n">
        <v>3600</v>
      </c>
      <c r="F21" s="27" t="n">
        <v>300</v>
      </c>
      <c r="G21" s="27" t="n">
        <v>350</v>
      </c>
      <c r="H21" s="27" t="n">
        <v>280</v>
      </c>
      <c r="I21" s="27" t="n">
        <v>300</v>
      </c>
      <c r="J21" s="27" t="n">
        <v>320</v>
      </c>
      <c r="K21" s="27" t="n">
        <v>310</v>
      </c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8" t="n">
        <f aca="false">SUM(F21:INDEX(F21:AC21,MAX(1,MIN(24,$E$9))))</f>
        <v>1860</v>
      </c>
      <c r="AE21" s="28" t="n">
        <f aca="false">E21-AD21</f>
        <v>1740</v>
      </c>
      <c r="AF21" s="29" t="n">
        <f aca="false">IF(E21=0,"",AD21/E21)</f>
        <v>0.516666666666667</v>
      </c>
    </row>
    <row r="22" customFormat="false" ht="15" hidden="false" customHeight="false" outlineLevel="0" collapsed="false">
      <c r="A22" s="24" t="s">
        <v>135</v>
      </c>
      <c r="B22" s="24" t="s">
        <v>136</v>
      </c>
      <c r="C22" s="25" t="s">
        <v>137</v>
      </c>
      <c r="D22" s="26" t="s">
        <v>138</v>
      </c>
      <c r="E22" s="27" t="n">
        <v>1500</v>
      </c>
      <c r="F22" s="27" t="n">
        <v>1650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8" t="n">
        <f aca="false">SUM(F22:INDEX(F22:AC22,MAX(1,MIN(24,$E$9))))</f>
        <v>1650</v>
      </c>
      <c r="AE22" s="28" t="n">
        <f aca="false">E22-AD22</f>
        <v>-150</v>
      </c>
      <c r="AF22" s="29" t="n">
        <f aca="false">IF(E22=0,"",AD22/E22)</f>
        <v>1.1</v>
      </c>
    </row>
    <row r="23" customFormat="false" ht="15" hidden="false" customHeight="false" outlineLevel="0" collapsed="false">
      <c r="A23" s="24" t="s">
        <v>139</v>
      </c>
      <c r="B23" s="24" t="s">
        <v>140</v>
      </c>
      <c r="C23" s="25" t="s">
        <v>141</v>
      </c>
      <c r="D23" s="26" t="s">
        <v>142</v>
      </c>
      <c r="E23" s="27" t="n">
        <v>4800</v>
      </c>
      <c r="F23" s="27" t="n">
        <v>400</v>
      </c>
      <c r="G23" s="27" t="n">
        <v>400</v>
      </c>
      <c r="H23" s="27" t="n">
        <v>400</v>
      </c>
      <c r="I23" s="27" t="n">
        <v>400</v>
      </c>
      <c r="J23" s="27" t="n">
        <v>400</v>
      </c>
      <c r="K23" s="27" t="n">
        <v>400</v>
      </c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8" t="n">
        <f aca="false">SUM(F23:INDEX(F23:AC23,MAX(1,MIN(24,$E$9))))</f>
        <v>2400</v>
      </c>
      <c r="AE23" s="28" t="n">
        <f aca="false">E23-AD23</f>
        <v>2400</v>
      </c>
      <c r="AF23" s="29" t="n">
        <f aca="false">IF(E23=0,"",AD23/E23)</f>
        <v>0.5</v>
      </c>
    </row>
    <row r="24" customFormat="false" ht="15" hidden="false" customHeight="false" outlineLevel="0" collapsed="false">
      <c r="A24" s="24" t="s">
        <v>143</v>
      </c>
      <c r="B24" s="24" t="s">
        <v>140</v>
      </c>
      <c r="C24" s="25" t="s">
        <v>144</v>
      </c>
      <c r="D24" s="26" t="s">
        <v>145</v>
      </c>
      <c r="E24" s="27" t="n">
        <v>1200</v>
      </c>
      <c r="F24" s="27" t="n">
        <v>100</v>
      </c>
      <c r="G24" s="27" t="n">
        <v>100</v>
      </c>
      <c r="H24" s="27" t="n">
        <v>100</v>
      </c>
      <c r="I24" s="27" t="n">
        <v>100</v>
      </c>
      <c r="J24" s="27" t="n">
        <v>100</v>
      </c>
      <c r="K24" s="27" t="n">
        <v>100</v>
      </c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8" t="n">
        <f aca="false">SUM(F24:INDEX(F24:AC24,MAX(1,MIN(24,$E$9))))</f>
        <v>600</v>
      </c>
      <c r="AE24" s="28" t="n">
        <f aca="false">E24-AD24</f>
        <v>600</v>
      </c>
      <c r="AF24" s="29" t="n">
        <f aca="false">IF(E24=0,"",AD24/E24)</f>
        <v>0.5</v>
      </c>
    </row>
    <row r="25" customFormat="false" ht="15" hidden="false" customHeight="false" outlineLevel="0" collapsed="false">
      <c r="A25" s="24" t="s">
        <v>146</v>
      </c>
      <c r="B25" s="24" t="s">
        <v>147</v>
      </c>
      <c r="C25" s="25" t="s">
        <v>148</v>
      </c>
      <c r="D25" s="26" t="s">
        <v>149</v>
      </c>
      <c r="E25" s="27" t="n">
        <v>2500</v>
      </c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8" t="n">
        <f aca="false">SUM(F25:INDEX(F25:AC25,MAX(1,MIN(24,$E$9))))</f>
        <v>0</v>
      </c>
      <c r="AE25" s="28" t="n">
        <f aca="false">E25-AD25</f>
        <v>2500</v>
      </c>
      <c r="AF25" s="29" t="n">
        <f aca="false">IF(E25=0,"",AD25/E25)</f>
        <v>0</v>
      </c>
    </row>
    <row r="26" customFormat="false" ht="15" hidden="false" customHeight="false" outlineLevel="0" collapsed="false">
      <c r="A26" s="24" t="s">
        <v>150</v>
      </c>
      <c r="B26" s="24" t="s">
        <v>151</v>
      </c>
      <c r="C26" s="25" t="s">
        <v>152</v>
      </c>
      <c r="D26" s="26" t="s">
        <v>153</v>
      </c>
      <c r="E26" s="27" t="n">
        <v>4400</v>
      </c>
      <c r="F26" s="27" t="n">
        <v>360</v>
      </c>
      <c r="G26" s="27" t="n">
        <v>360</v>
      </c>
      <c r="H26" s="27" t="n">
        <v>360</v>
      </c>
      <c r="I26" s="27" t="n">
        <v>360</v>
      </c>
      <c r="J26" s="27" t="n">
        <v>360</v>
      </c>
      <c r="K26" s="27" t="n">
        <v>360</v>
      </c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8" t="n">
        <f aca="false">SUM(F26:INDEX(F26:AC26,MAX(1,MIN(24,$E$9))))</f>
        <v>2160</v>
      </c>
      <c r="AE26" s="28" t="n">
        <f aca="false">E26-AD26</f>
        <v>2240</v>
      </c>
      <c r="AF26" s="29" t="n">
        <f aca="false">IF(E26=0,"",AD26/E26)</f>
        <v>0.490909090909091</v>
      </c>
    </row>
    <row r="27" customFormat="false" ht="15" hidden="false" customHeight="false" outlineLevel="0" collapsed="false">
      <c r="A27" s="24"/>
      <c r="B27" s="24"/>
      <c r="C27" s="25"/>
      <c r="D27" s="26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8" t="n">
        <f aca="false">SUM(F27:INDEX(F27:AC27,MAX(1,MIN(24,$E$9))))</f>
        <v>0</v>
      </c>
      <c r="AE27" s="28" t="n">
        <f aca="false">E27-AD27</f>
        <v>0</v>
      </c>
      <c r="AF27" s="29" t="str">
        <f aca="false">IF(E27=0,"",AD27/E27)</f>
        <v/>
      </c>
    </row>
    <row r="28" customFormat="false" ht="15" hidden="false" customHeight="false" outlineLevel="0" collapsed="false">
      <c r="A28" s="24"/>
      <c r="B28" s="24"/>
      <c r="C28" s="25"/>
      <c r="D28" s="26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8" t="n">
        <f aca="false">SUM(F28:INDEX(F28:AC28,MAX(1,MIN(24,$E$9))))</f>
        <v>0</v>
      </c>
      <c r="AE28" s="28" t="n">
        <f aca="false">E28-AD28</f>
        <v>0</v>
      </c>
      <c r="AF28" s="29" t="str">
        <f aca="false">IF(E28=0,"",AD28/E28)</f>
        <v/>
      </c>
    </row>
    <row r="29" customFormat="false" ht="15" hidden="false" customHeight="false" outlineLevel="0" collapsed="false">
      <c r="A29" s="24"/>
      <c r="B29" s="24"/>
      <c r="C29" s="25"/>
      <c r="D29" s="26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8" t="n">
        <f aca="false">SUM(F29:INDEX(F29:AC29,MAX(1,MIN(24,$E$9))))</f>
        <v>0</v>
      </c>
      <c r="AE29" s="28" t="n">
        <f aca="false">E29-AD29</f>
        <v>0</v>
      </c>
      <c r="AF29" s="29" t="str">
        <f aca="false">IF(E29=0,"",AD29/E29)</f>
        <v/>
      </c>
    </row>
    <row r="30" customFormat="false" ht="15" hidden="false" customHeight="false" outlineLevel="0" collapsed="false">
      <c r="A30" s="24"/>
      <c r="B30" s="24"/>
      <c r="C30" s="25"/>
      <c r="D30" s="26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8" t="n">
        <f aca="false">SUM(F30:INDEX(F30:AC30,MAX(1,MIN(24,$E$9))))</f>
        <v>0</v>
      </c>
      <c r="AE30" s="28" t="n">
        <f aca="false">E30-AD30</f>
        <v>0</v>
      </c>
      <c r="AF30" s="29" t="str">
        <f aca="false">IF(E30=0,"",AD30/E30)</f>
        <v/>
      </c>
    </row>
    <row r="31" customFormat="false" ht="15" hidden="false" customHeight="false" outlineLevel="0" collapsed="false">
      <c r="A31" s="24"/>
      <c r="B31" s="24"/>
      <c r="C31" s="25"/>
      <c r="D31" s="26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8" t="n">
        <f aca="false">SUM(F31:INDEX(F31:AC31,MAX(1,MIN(24,$E$9))))</f>
        <v>0</v>
      </c>
      <c r="AE31" s="28" t="n">
        <f aca="false">E31-AD31</f>
        <v>0</v>
      </c>
      <c r="AF31" s="29" t="str">
        <f aca="false">IF(E31=0,"",AD31/E31)</f>
        <v/>
      </c>
    </row>
    <row r="32" customFormat="false" ht="15" hidden="false" customHeight="false" outlineLevel="0" collapsed="false">
      <c r="A32" s="24"/>
      <c r="B32" s="24"/>
      <c r="C32" s="25"/>
      <c r="D32" s="26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8" t="n">
        <f aca="false">SUM(F32:INDEX(F32:AC32,MAX(1,MIN(24,$E$9))))</f>
        <v>0</v>
      </c>
      <c r="AE32" s="28" t="n">
        <f aca="false">E32-AD32</f>
        <v>0</v>
      </c>
      <c r="AF32" s="29" t="str">
        <f aca="false">IF(E32=0,"",AD32/E32)</f>
        <v/>
      </c>
    </row>
    <row r="33" customFormat="false" ht="15" hidden="false" customHeight="false" outlineLevel="0" collapsed="false">
      <c r="A33" s="24"/>
      <c r="B33" s="24"/>
      <c r="C33" s="25"/>
      <c r="D33" s="26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8" t="n">
        <f aca="false">SUM(F33:INDEX(F33:AC33,MAX(1,MIN(24,$E$9))))</f>
        <v>0</v>
      </c>
      <c r="AE33" s="28" t="n">
        <f aca="false">E33-AD33</f>
        <v>0</v>
      </c>
      <c r="AF33" s="29" t="str">
        <f aca="false">IF(E33=0,"",AD33/E33)</f>
        <v/>
      </c>
    </row>
    <row r="34" customFormat="false" ht="15" hidden="false" customHeight="false" outlineLevel="0" collapsed="false">
      <c r="A34" s="24"/>
      <c r="B34" s="24"/>
      <c r="C34" s="25"/>
      <c r="D34" s="26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8" t="n">
        <f aca="false">SUM(F34:INDEX(F34:AC34,MAX(1,MIN(24,$E$9))))</f>
        <v>0</v>
      </c>
      <c r="AE34" s="28" t="n">
        <f aca="false">E34-AD34</f>
        <v>0</v>
      </c>
      <c r="AF34" s="29" t="str">
        <f aca="false">IF(E34=0,"",AD34/E34)</f>
        <v/>
      </c>
    </row>
    <row r="35" customFormat="false" ht="15" hidden="false" customHeight="false" outlineLevel="0" collapsed="false">
      <c r="A35" s="24"/>
      <c r="B35" s="24"/>
      <c r="C35" s="25"/>
      <c r="D35" s="26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8" t="n">
        <f aca="false">SUM(F35:INDEX(F35:AC35,MAX(1,MIN(24,$E$9))))</f>
        <v>0</v>
      </c>
      <c r="AE35" s="28" t="n">
        <f aca="false">E35-AD35</f>
        <v>0</v>
      </c>
      <c r="AF35" s="29" t="str">
        <f aca="false">IF(E35=0,"",AD35/E35)</f>
        <v/>
      </c>
    </row>
    <row r="36" customFormat="false" ht="15" hidden="false" customHeight="false" outlineLevel="0" collapsed="false">
      <c r="A36" s="24"/>
      <c r="B36" s="24"/>
      <c r="C36" s="25"/>
      <c r="D36" s="26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8" t="n">
        <f aca="false">SUM(F36:INDEX(F36:AC36,MAX(1,MIN(24,$E$9))))</f>
        <v>0</v>
      </c>
      <c r="AE36" s="28" t="n">
        <f aca="false">E36-AD36</f>
        <v>0</v>
      </c>
      <c r="AF36" s="29" t="str">
        <f aca="false">IF(E36=0,"",AD36/E36)</f>
        <v/>
      </c>
    </row>
    <row r="37" customFormat="false" ht="15" hidden="false" customHeight="false" outlineLevel="0" collapsed="false">
      <c r="A37" s="24"/>
      <c r="B37" s="24"/>
      <c r="C37" s="25"/>
      <c r="D37" s="26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8" t="n">
        <f aca="false">SUM(F37:INDEX(F37:AC37,MAX(1,MIN(24,$E$9))))</f>
        <v>0</v>
      </c>
      <c r="AE37" s="28" t="n">
        <f aca="false">E37-AD37</f>
        <v>0</v>
      </c>
      <c r="AF37" s="29" t="str">
        <f aca="false">IF(E37=0,"",AD37/E37)</f>
        <v/>
      </c>
    </row>
    <row r="38" customFormat="false" ht="15" hidden="false" customHeight="false" outlineLevel="0" collapsed="false">
      <c r="A38" s="24"/>
      <c r="B38" s="24"/>
      <c r="C38" s="25"/>
      <c r="D38" s="26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8" t="n">
        <f aca="false">SUM(F38:INDEX(F38:AC38,MAX(1,MIN(24,$E$9))))</f>
        <v>0</v>
      </c>
      <c r="AE38" s="28" t="n">
        <f aca="false">E38-AD38</f>
        <v>0</v>
      </c>
      <c r="AF38" s="29" t="str">
        <f aca="false">IF(E38=0,"",AD38/E38)</f>
        <v/>
      </c>
    </row>
    <row r="39" customFormat="false" ht="15" hidden="false" customHeight="false" outlineLevel="0" collapsed="false">
      <c r="A39" s="24"/>
      <c r="B39" s="24"/>
      <c r="C39" s="25"/>
      <c r="D39" s="26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8" t="n">
        <f aca="false">SUM(F39:INDEX(F39:AC39,MAX(1,MIN(24,$E$9))))</f>
        <v>0</v>
      </c>
      <c r="AE39" s="28" t="n">
        <f aca="false">E39-AD39</f>
        <v>0</v>
      </c>
      <c r="AF39" s="29" t="str">
        <f aca="false">IF(E39=0,"",AD39/E39)</f>
        <v/>
      </c>
    </row>
    <row r="40" customFormat="false" ht="15" hidden="false" customHeight="false" outlineLevel="0" collapsed="false">
      <c r="A40" s="24"/>
      <c r="B40" s="24"/>
      <c r="C40" s="25"/>
      <c r="D40" s="26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8" t="n">
        <f aca="false">SUM(F40:INDEX(F40:AC40,MAX(1,MIN(24,$E$9))))</f>
        <v>0</v>
      </c>
      <c r="AE40" s="28" t="n">
        <f aca="false">E40-AD40</f>
        <v>0</v>
      </c>
      <c r="AF40" s="29" t="str">
        <f aca="false">IF(E40=0,"",AD40/E40)</f>
        <v/>
      </c>
    </row>
    <row r="41" customFormat="false" ht="15" hidden="false" customHeight="false" outlineLevel="0" collapsed="false">
      <c r="A41" s="24"/>
      <c r="B41" s="24"/>
      <c r="C41" s="25"/>
      <c r="D41" s="2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8" t="n">
        <f aca="false">SUM(F41:INDEX(F41:AC41,MAX(1,MIN(24,$E$9))))</f>
        <v>0</v>
      </c>
      <c r="AE41" s="28" t="n">
        <f aca="false">E41-AD41</f>
        <v>0</v>
      </c>
      <c r="AF41" s="29" t="str">
        <f aca="false">IF(E41=0,"",AD41/E41)</f>
        <v/>
      </c>
    </row>
    <row r="42" customFormat="false" ht="15" hidden="false" customHeight="false" outlineLevel="0" collapsed="false">
      <c r="A42" s="24"/>
      <c r="B42" s="24"/>
      <c r="C42" s="25"/>
      <c r="D42" s="26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8" t="n">
        <f aca="false">SUM(F42:INDEX(F42:AC42,MAX(1,MIN(24,$E$9))))</f>
        <v>0</v>
      </c>
      <c r="AE42" s="28" t="n">
        <f aca="false">E42-AD42</f>
        <v>0</v>
      </c>
      <c r="AF42" s="29" t="str">
        <f aca="false">IF(E42=0,"",AD42/E42)</f>
        <v/>
      </c>
    </row>
    <row r="43" customFormat="false" ht="15" hidden="false" customHeight="false" outlineLevel="0" collapsed="false">
      <c r="A43" s="24"/>
      <c r="B43" s="24"/>
      <c r="C43" s="25"/>
      <c r="D43" s="26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8" t="n">
        <f aca="false">SUM(F43:INDEX(F43:AC43,MAX(1,MIN(24,$E$9))))</f>
        <v>0</v>
      </c>
      <c r="AE43" s="28" t="n">
        <f aca="false">E43-AD43</f>
        <v>0</v>
      </c>
      <c r="AF43" s="29" t="str">
        <f aca="false">IF(E43=0,"",AD43/E43)</f>
        <v/>
      </c>
    </row>
    <row r="44" customFormat="false" ht="15" hidden="false" customHeight="false" outlineLevel="0" collapsed="false">
      <c r="A44" s="24"/>
      <c r="B44" s="24"/>
      <c r="C44" s="25"/>
      <c r="D44" s="26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8" t="n">
        <f aca="false">SUM(F44:INDEX(F44:AC44,MAX(1,MIN(24,$E$9))))</f>
        <v>0</v>
      </c>
      <c r="AE44" s="28" t="n">
        <f aca="false">E44-AD44</f>
        <v>0</v>
      </c>
      <c r="AF44" s="29" t="str">
        <f aca="false">IF(E44=0,"",AD44/E44)</f>
        <v/>
      </c>
    </row>
    <row r="45" customFormat="false" ht="15" hidden="false" customHeight="false" outlineLevel="0" collapsed="false">
      <c r="A45" s="24"/>
      <c r="B45" s="24"/>
      <c r="C45" s="25"/>
      <c r="D45" s="26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8" t="n">
        <f aca="false">SUM(F45:INDEX(F45:AC45,MAX(1,MIN(24,$E$9))))</f>
        <v>0</v>
      </c>
      <c r="AE45" s="28" t="n">
        <f aca="false">E45-AD45</f>
        <v>0</v>
      </c>
      <c r="AF45" s="29" t="str">
        <f aca="false">IF(E45=0,"",AD45/E45)</f>
        <v/>
      </c>
    </row>
    <row r="46" customFormat="false" ht="15" hidden="false" customHeight="false" outlineLevel="0" collapsed="false">
      <c r="A46" s="24"/>
      <c r="B46" s="24"/>
      <c r="C46" s="25"/>
      <c r="D46" s="26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8" t="n">
        <f aca="false">SUM(F46:INDEX(F46:AC46,MAX(1,MIN(24,$E$9))))</f>
        <v>0</v>
      </c>
      <c r="AE46" s="28" t="n">
        <f aca="false">E46-AD46</f>
        <v>0</v>
      </c>
      <c r="AF46" s="29" t="str">
        <f aca="false">IF(E46=0,"",AD46/E46)</f>
        <v/>
      </c>
    </row>
    <row r="47" customFormat="false" ht="15" hidden="false" customHeight="false" outlineLevel="0" collapsed="false">
      <c r="A47" s="24"/>
      <c r="B47" s="24"/>
      <c r="C47" s="25"/>
      <c r="D47" s="26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8" t="n">
        <f aca="false">SUM(F47:INDEX(F47:AC47,MAX(1,MIN(24,$E$9))))</f>
        <v>0</v>
      </c>
      <c r="AE47" s="28" t="n">
        <f aca="false">E47-AD47</f>
        <v>0</v>
      </c>
      <c r="AF47" s="29" t="str">
        <f aca="false">IF(E47=0,"",AD47/E47)</f>
        <v/>
      </c>
    </row>
    <row r="48" customFormat="false" ht="15" hidden="false" customHeight="false" outlineLevel="0" collapsed="false">
      <c r="A48" s="24"/>
      <c r="B48" s="24"/>
      <c r="C48" s="25"/>
      <c r="D48" s="26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8" t="n">
        <f aca="false">SUM(F48:INDEX(F48:AC48,MAX(1,MIN(24,$E$9))))</f>
        <v>0</v>
      </c>
      <c r="AE48" s="28" t="n">
        <f aca="false">E48-AD48</f>
        <v>0</v>
      </c>
      <c r="AF48" s="29" t="str">
        <f aca="false">IF(E48=0,"",AD48/E48)</f>
        <v/>
      </c>
    </row>
    <row r="49" customFormat="false" ht="15" hidden="false" customHeight="false" outlineLevel="0" collapsed="false">
      <c r="A49" s="24"/>
      <c r="B49" s="24"/>
      <c r="C49" s="25"/>
      <c r="D49" s="26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8" t="n">
        <f aca="false">SUM(F49:INDEX(F49:AC49,MAX(1,MIN(24,$E$9))))</f>
        <v>0</v>
      </c>
      <c r="AE49" s="28" t="n">
        <f aca="false">E49-AD49</f>
        <v>0</v>
      </c>
      <c r="AF49" s="29" t="str">
        <f aca="false">IF(E49=0,"",AD49/E49)</f>
        <v/>
      </c>
    </row>
    <row r="50" customFormat="false" ht="15" hidden="false" customHeight="false" outlineLevel="0" collapsed="false">
      <c r="A50" s="24"/>
      <c r="B50" s="24"/>
      <c r="C50" s="25"/>
      <c r="D50" s="26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8" t="n">
        <f aca="false">SUM(F50:INDEX(F50:AC50,MAX(1,MIN(24,$E$9))))</f>
        <v>0</v>
      </c>
      <c r="AE50" s="28" t="n">
        <f aca="false">E50-AD50</f>
        <v>0</v>
      </c>
      <c r="AF50" s="29" t="str">
        <f aca="false">IF(E50=0,"",AD50/E50)</f>
        <v/>
      </c>
    </row>
    <row r="51" customFormat="false" ht="15" hidden="false" customHeight="false" outlineLevel="0" collapsed="false">
      <c r="A51" s="24"/>
      <c r="B51" s="24"/>
      <c r="C51" s="25"/>
      <c r="D51" s="26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8" t="n">
        <f aca="false">SUM(F51:INDEX(F51:AC51,MAX(1,MIN(24,$E$9))))</f>
        <v>0</v>
      </c>
      <c r="AE51" s="28" t="n">
        <f aca="false">E51-AD51</f>
        <v>0</v>
      </c>
      <c r="AF51" s="29" t="str">
        <f aca="false">IF(E51=0,"",AD51/E51)</f>
        <v/>
      </c>
    </row>
    <row r="52" customFormat="false" ht="15" hidden="false" customHeight="false" outlineLevel="0" collapsed="false">
      <c r="A52" s="24"/>
      <c r="B52" s="24"/>
      <c r="C52" s="25"/>
      <c r="D52" s="26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8" t="n">
        <f aca="false">SUM(F52:INDEX(F52:AC52,MAX(1,MIN(24,$E$9))))</f>
        <v>0</v>
      </c>
      <c r="AE52" s="28" t="n">
        <f aca="false">E52-AD52</f>
        <v>0</v>
      </c>
      <c r="AF52" s="29" t="str">
        <f aca="false">IF(E52=0,"",AD52/E52)</f>
        <v/>
      </c>
    </row>
    <row r="53" customFormat="false" ht="15" hidden="false" customHeight="false" outlineLevel="0" collapsed="false">
      <c r="A53" s="24"/>
      <c r="B53" s="24"/>
      <c r="C53" s="25"/>
      <c r="D53" s="26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8" t="n">
        <f aca="false">SUM(F53:INDEX(F53:AC53,MAX(1,MIN(24,$E$9))))</f>
        <v>0</v>
      </c>
      <c r="AE53" s="28" t="n">
        <f aca="false">E53-AD53</f>
        <v>0</v>
      </c>
      <c r="AF53" s="29" t="str">
        <f aca="false">IF(E53=0,"",AD53/E53)</f>
        <v/>
      </c>
    </row>
    <row r="54" customFormat="false" ht="15" hidden="false" customHeight="false" outlineLevel="0" collapsed="false">
      <c r="A54" s="24"/>
      <c r="B54" s="24"/>
      <c r="C54" s="25"/>
      <c r="D54" s="26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8" t="n">
        <f aca="false">SUM(F54:INDEX(F54:AC54,MAX(1,MIN(24,$E$9))))</f>
        <v>0</v>
      </c>
      <c r="AE54" s="28" t="n">
        <f aca="false">E54-AD54</f>
        <v>0</v>
      </c>
      <c r="AF54" s="29" t="str">
        <f aca="false">IF(E54=0,"",AD54/E54)</f>
        <v/>
      </c>
    </row>
    <row r="55" customFormat="false" ht="15" hidden="false" customHeight="false" outlineLevel="0" collapsed="false">
      <c r="A55" s="24"/>
      <c r="B55" s="24"/>
      <c r="C55" s="25"/>
      <c r="D55" s="26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8" t="n">
        <f aca="false">SUM(F55:INDEX(F55:AC55,MAX(1,MIN(24,$E$9))))</f>
        <v>0</v>
      </c>
      <c r="AE55" s="28" t="n">
        <f aca="false">E55-AD55</f>
        <v>0</v>
      </c>
      <c r="AF55" s="29" t="str">
        <f aca="false">IF(E55=0,"",AD55/E55)</f>
        <v/>
      </c>
    </row>
    <row r="56" customFormat="false" ht="15" hidden="false" customHeight="false" outlineLevel="0" collapsed="false">
      <c r="A56" s="24"/>
      <c r="B56" s="24"/>
      <c r="C56" s="25"/>
      <c r="D56" s="26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8" t="n">
        <f aca="false">SUM(F56:INDEX(F56:AC56,MAX(1,MIN(24,$E$9))))</f>
        <v>0</v>
      </c>
      <c r="AE56" s="28" t="n">
        <f aca="false">E56-AD56</f>
        <v>0</v>
      </c>
      <c r="AF56" s="29" t="str">
        <f aca="false">IF(E56=0,"",AD56/E56)</f>
        <v/>
      </c>
    </row>
    <row r="57" customFormat="false" ht="15" hidden="false" customHeight="false" outlineLevel="0" collapsed="false">
      <c r="A57" s="30"/>
      <c r="B57" s="30"/>
      <c r="C57" s="31" t="s">
        <v>72</v>
      </c>
      <c r="D57" s="32" t="s">
        <v>73</v>
      </c>
      <c r="E57" s="33" t="n">
        <f aca="false">SUM(E17:E56)</f>
        <v>60000</v>
      </c>
      <c r="F57" s="33" t="n">
        <f aca="false">SUM(F17:F56)</f>
        <v>4810</v>
      </c>
      <c r="G57" s="33" t="n">
        <f aca="false">SUM(G17:G56)</f>
        <v>4710</v>
      </c>
      <c r="H57" s="33" t="n">
        <f aca="false">SUM(H17:H56)</f>
        <v>5040</v>
      </c>
      <c r="I57" s="33" t="n">
        <f aca="false">SUM(I17:I56)</f>
        <v>5160</v>
      </c>
      <c r="J57" s="33" t="n">
        <f aca="false">SUM(J17:J56)</f>
        <v>5980</v>
      </c>
      <c r="K57" s="33" t="n">
        <f aca="false">SUM(K17:K56)</f>
        <v>5670</v>
      </c>
      <c r="L57" s="33" t="n">
        <f aca="false">SUM(L17:L56)</f>
        <v>0</v>
      </c>
      <c r="M57" s="33" t="n">
        <f aca="false">SUM(M17:M56)</f>
        <v>0</v>
      </c>
      <c r="N57" s="33" t="n">
        <f aca="false">SUM(N17:N56)</f>
        <v>0</v>
      </c>
      <c r="O57" s="33" t="n">
        <f aca="false">SUM(O17:O56)</f>
        <v>0</v>
      </c>
      <c r="P57" s="33" t="n">
        <f aca="false">SUM(P17:P56)</f>
        <v>0</v>
      </c>
      <c r="Q57" s="33" t="n">
        <f aca="false">SUM(Q17:Q56)</f>
        <v>0</v>
      </c>
      <c r="R57" s="33" t="n">
        <f aca="false">SUM(R17:R56)</f>
        <v>0</v>
      </c>
      <c r="S57" s="33" t="n">
        <f aca="false">SUM(S17:S56)</f>
        <v>0</v>
      </c>
      <c r="T57" s="33" t="n">
        <f aca="false">SUM(T17:T56)</f>
        <v>0</v>
      </c>
      <c r="U57" s="33" t="n">
        <f aca="false">SUM(U17:U56)</f>
        <v>0</v>
      </c>
      <c r="V57" s="33" t="n">
        <f aca="false">SUM(V17:V56)</f>
        <v>0</v>
      </c>
      <c r="W57" s="33" t="n">
        <f aca="false">SUM(W17:W56)</f>
        <v>0</v>
      </c>
      <c r="X57" s="33" t="n">
        <f aca="false">SUM(X17:X56)</f>
        <v>0</v>
      </c>
      <c r="Y57" s="33" t="n">
        <f aca="false">SUM(Y17:Y56)</f>
        <v>0</v>
      </c>
      <c r="Z57" s="33" t="n">
        <f aca="false">SUM(Z17:Z56)</f>
        <v>0</v>
      </c>
      <c r="AA57" s="33" t="n">
        <f aca="false">SUM(AA17:AA56)</f>
        <v>0</v>
      </c>
      <c r="AB57" s="33" t="n">
        <f aca="false">SUM(AB17:AB56)</f>
        <v>0</v>
      </c>
      <c r="AC57" s="33" t="n">
        <f aca="false">SUM(AC17:AC56)</f>
        <v>0</v>
      </c>
      <c r="AD57" s="33" t="n">
        <f aca="false">SUM(AD17:AD56)</f>
        <v>31370</v>
      </c>
      <c r="AE57" s="33" t="n">
        <f aca="false">SUM(AE17:AE56)</f>
        <v>28630</v>
      </c>
      <c r="AF57" s="34" t="n">
        <f aca="false">IF(E57=0,"",AD57/E57)</f>
        <v>0.522833333333333</v>
      </c>
    </row>
  </sheetData>
  <mergeCells count="11">
    <mergeCell ref="A2:P2"/>
    <mergeCell ref="E4:I4"/>
    <mergeCell ref="E5:I5"/>
    <mergeCell ref="E6:I6"/>
    <mergeCell ref="E7:I7"/>
    <mergeCell ref="E8:I8"/>
    <mergeCell ref="E9:I9"/>
    <mergeCell ref="E10:I10"/>
    <mergeCell ref="E11:I11"/>
    <mergeCell ref="E12:I12"/>
    <mergeCell ref="E13:I13"/>
  </mergeCells>
  <conditionalFormatting sqref="F17:AC56">
    <cfRule type="expression" priority="2" aboveAverage="0" equalAverage="0" bottom="0" percent="0" rank="0" text="" dxfId="0">
      <formula>F$15&gt;$E$8</formula>
    </cfRule>
  </conditionalFormatting>
  <conditionalFormatting sqref="AE17:AE57">
    <cfRule type="expression" priority="3" aboveAverage="0" equalAverage="0" bottom="0" percent="0" rank="0" text="" dxfId="1">
      <formula>AE17&lt;0</formula>
    </cfRule>
  </conditionalFormatting>
  <conditionalFormatting sqref="E12:E13">
    <cfRule type="expression" priority="4" aboveAverage="0" equalAverage="0" bottom="0" percent="0" rank="0" text="" dxfId="1">
      <formula>E12&lt;&gt;0</formula>
    </cfRule>
  </conditionalFormatting>
  <dataValidations count="4">
    <dataValidation allowBlank="false" error="أدخل رقمًا من 1 إلى 24 / Enter a whole number from 1 to 24" errorStyle="stop" errorTitle="1-24" operator="between" showDropDown="false" showErrorMessage="true" showInputMessage="false" sqref="E8:E9" type="whole">
      <formula1>1</formula1>
      <formula2>24</formula2>
    </dataValidation>
    <dataValidation allowBlank="true" errorStyle="stop" operator="greaterThanOrEqual" showDropDown="false" showErrorMessage="false" showInputMessage="false" sqref="E10" type="decimal">
      <formula1>0</formula1>
      <formula2>0</formula2>
    </dataValidation>
    <dataValidation allowBlank="true" error="اختر رمز فئة من القائمة / Pick a category code from the list" errorStyle="stop" errorTitle="A-H" operator="between" showDropDown="false" showErrorMessage="true" showInputMessage="false" sqref="B17:B56" type="list">
      <formula1>'القوائم Lists'!$A$4:$A$11</formula1>
      <formula2>0</formula2>
    </dataValidation>
    <dataValidation allowBlank="true" error="أدخل رقمًا فقط / Numbers only" errorStyle="stop" errorTitle="Number" operator="between" showDropDown="false" showErrorMessage="true" showInputMessage="false" sqref="E11 E17:AC56" type="decimal">
      <formula1>-1000000000000</formula1>
      <formula2>1000000000000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34"/>
  </cols>
  <sheetData>
    <row r="1" customFormat="false" ht="15" hidden="false" customHeight="false" outlineLevel="0" collapsed="false">
      <c r="A1" s="54" t="s">
        <v>154</v>
      </c>
    </row>
    <row r="3" customFormat="false" ht="23.85" hidden="false" customHeight="false" outlineLevel="0" collapsed="false">
      <c r="A3" s="21" t="s">
        <v>155</v>
      </c>
      <c r="B3" s="21" t="s">
        <v>156</v>
      </c>
      <c r="C3" s="21" t="s">
        <v>157</v>
      </c>
    </row>
    <row r="4" customFormat="false" ht="15" hidden="false" customHeight="false" outlineLevel="0" collapsed="false">
      <c r="A4" s="39" t="s">
        <v>118</v>
      </c>
      <c r="B4" s="25" t="s">
        <v>158</v>
      </c>
      <c r="C4" s="26" t="s">
        <v>159</v>
      </c>
    </row>
    <row r="5" customFormat="false" ht="15" hidden="false" customHeight="false" outlineLevel="0" collapsed="false">
      <c r="A5" s="39" t="s">
        <v>125</v>
      </c>
      <c r="B5" s="25" t="s">
        <v>160</v>
      </c>
      <c r="C5" s="26" t="s">
        <v>161</v>
      </c>
    </row>
    <row r="6" customFormat="false" ht="15" hidden="false" customHeight="false" outlineLevel="0" collapsed="false">
      <c r="A6" s="39" t="s">
        <v>132</v>
      </c>
      <c r="B6" s="25" t="s">
        <v>162</v>
      </c>
      <c r="C6" s="26" t="s">
        <v>163</v>
      </c>
    </row>
    <row r="7" customFormat="false" ht="15" hidden="false" customHeight="false" outlineLevel="0" collapsed="false">
      <c r="A7" s="39" t="s">
        <v>136</v>
      </c>
      <c r="B7" s="25" t="s">
        <v>164</v>
      </c>
      <c r="C7" s="26" t="s">
        <v>165</v>
      </c>
    </row>
    <row r="8" customFormat="false" ht="15" hidden="false" customHeight="false" outlineLevel="0" collapsed="false">
      <c r="A8" s="39" t="s">
        <v>140</v>
      </c>
      <c r="B8" s="25" t="s">
        <v>166</v>
      </c>
      <c r="C8" s="26" t="s">
        <v>167</v>
      </c>
    </row>
    <row r="9" customFormat="false" ht="15" hidden="false" customHeight="false" outlineLevel="0" collapsed="false">
      <c r="A9" s="39" t="s">
        <v>147</v>
      </c>
      <c r="B9" s="25" t="s">
        <v>168</v>
      </c>
      <c r="C9" s="26" t="s">
        <v>169</v>
      </c>
    </row>
    <row r="10" customFormat="false" ht="15" hidden="false" customHeight="false" outlineLevel="0" collapsed="false">
      <c r="A10" s="39" t="s">
        <v>151</v>
      </c>
      <c r="B10" s="25" t="s">
        <v>170</v>
      </c>
      <c r="C10" s="26" t="s">
        <v>153</v>
      </c>
    </row>
    <row r="11" customFormat="false" ht="15" hidden="false" customHeight="false" outlineLevel="0" collapsed="false">
      <c r="A11" s="39" t="s">
        <v>171</v>
      </c>
      <c r="B11" s="25" t="s">
        <v>172</v>
      </c>
      <c r="C11" s="26" t="s">
        <v>173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2026-11-02T09:55:27Z</dcterms:created>
  <dc:creator>openpyxl</dc:creator>
  <dc:description/>
  <dc:language>en-US</dc:language>
  <cp:lastModifiedBy/>
  <dcterms:modified xsi:type="dcterms:W3CDTF">2026-11-02T09:55:27Z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